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DieseArbeitsmappe" defaultThemeVersion="124226"/>
  <bookViews>
    <workbookView xWindow="-15" yWindow="-15" windowWidth="19320" windowHeight="12555"/>
  </bookViews>
  <sheets>
    <sheet name="Blatt1" sheetId="6" r:id="rId1"/>
    <sheet name="Blatt2" sheetId="5" r:id="rId2"/>
    <sheet name="Blatt3" sheetId="4" r:id="rId3"/>
    <sheet name="Audit" sheetId="1" r:id="rId4"/>
    <sheet name="Maßnahmen" sheetId="7" r:id="rId5"/>
    <sheet name="Erläuterungen" sheetId="3" r:id="rId6"/>
  </sheets>
  <externalReferences>
    <externalReference r:id="rId7"/>
    <externalReference r:id="rId8"/>
  </externalReferences>
  <definedNames>
    <definedName name="_1.1">#REF!</definedName>
    <definedName name="_1.2">#REF!</definedName>
    <definedName name="_1.3">#REF!</definedName>
    <definedName name="_1.4">#REF!</definedName>
    <definedName name="_1.5">#REF!</definedName>
    <definedName name="_1.6">#REF!</definedName>
    <definedName name="_10.1">#REF!</definedName>
    <definedName name="_10.2">#REF!</definedName>
    <definedName name="_10.3">#REF!</definedName>
    <definedName name="_10.4">#REF!</definedName>
    <definedName name="_10.5">#REF!</definedName>
    <definedName name="_11.1">#REF!</definedName>
    <definedName name="_11.2">#REF!</definedName>
    <definedName name="_11.3">#REF!</definedName>
    <definedName name="_11.4">#REF!</definedName>
    <definedName name="_11.5">#REF!</definedName>
    <definedName name="_11.6">#REF!</definedName>
    <definedName name="_11.7">#REF!</definedName>
    <definedName name="_12.1">#REF!</definedName>
    <definedName name="_12.2">#REF!</definedName>
    <definedName name="_12.3">#REF!</definedName>
    <definedName name="_12.4">#REF!</definedName>
    <definedName name="_13.1">#REF!</definedName>
    <definedName name="_13.2">#REF!</definedName>
    <definedName name="_13.3">#REF!</definedName>
    <definedName name="_13.4">#REF!</definedName>
    <definedName name="_13.5">#REF!</definedName>
    <definedName name="_13.6">#REF!</definedName>
    <definedName name="_13.7">#REF!</definedName>
    <definedName name="_14.1">#REF!</definedName>
    <definedName name="_14.2">#REF!</definedName>
    <definedName name="_14.3">#REF!</definedName>
    <definedName name="_14.4">#REF!</definedName>
    <definedName name="_14.5">#REF!</definedName>
    <definedName name="_14.6">#REF!</definedName>
    <definedName name="_14.7">#REF!</definedName>
    <definedName name="_15.1">#REF!</definedName>
    <definedName name="_15.2">#REF!</definedName>
    <definedName name="_15.3">#REF!</definedName>
    <definedName name="_15.4">#REF!</definedName>
    <definedName name="_15.5">#REF!</definedName>
    <definedName name="_15.6">#REF!</definedName>
    <definedName name="_16.1">#REF!</definedName>
    <definedName name="_16.2">#REF!</definedName>
    <definedName name="_16.3">#REF!</definedName>
    <definedName name="_16.4">#REF!</definedName>
    <definedName name="_16.5">#REF!</definedName>
    <definedName name="_17.1">#REF!</definedName>
    <definedName name="_17.2">#REF!</definedName>
    <definedName name="_17.3">#REF!</definedName>
    <definedName name="_17.4">#REF!</definedName>
    <definedName name="_18.1">#REF!</definedName>
    <definedName name="_18.2">#REF!</definedName>
    <definedName name="_18.3">#REF!</definedName>
    <definedName name="_18.4">#REF!</definedName>
    <definedName name="_19.1">#REF!</definedName>
    <definedName name="_19.2">#REF!</definedName>
    <definedName name="_19.3">#REF!</definedName>
    <definedName name="_19.4">#REF!</definedName>
    <definedName name="_19.5">#REF!</definedName>
    <definedName name="_19.6">#REF!</definedName>
    <definedName name="_2.1">#REF!</definedName>
    <definedName name="_2.2">#REF!</definedName>
    <definedName name="_2.3">#REF!</definedName>
    <definedName name="_2.4">#REF!</definedName>
    <definedName name="_2.5">#REF!</definedName>
    <definedName name="_2.6">#REF!</definedName>
    <definedName name="_20.1">#REF!</definedName>
    <definedName name="_20.2">#REF!</definedName>
    <definedName name="_20.3">#REF!</definedName>
    <definedName name="_20.4">#REF!</definedName>
    <definedName name="_21.1">#REF!</definedName>
    <definedName name="_21.2">#REF!</definedName>
    <definedName name="_21.3">#REF!</definedName>
    <definedName name="_21.4">#REF!</definedName>
    <definedName name="_21.5">#REF!</definedName>
    <definedName name="_22.1">#REF!</definedName>
    <definedName name="_22.2">#REF!</definedName>
    <definedName name="_22.3">#REF!</definedName>
    <definedName name="_22.4">#REF!</definedName>
    <definedName name="_22.5">#REF!</definedName>
    <definedName name="_22.6">#REF!</definedName>
    <definedName name="_3.1">#REF!</definedName>
    <definedName name="_3.2">#REF!</definedName>
    <definedName name="_3.3">#REF!</definedName>
    <definedName name="_3.4">#REF!</definedName>
    <definedName name="_4.1">#REF!</definedName>
    <definedName name="_4.2">#REF!</definedName>
    <definedName name="_4.3">#REF!</definedName>
    <definedName name="_4.4">#REF!</definedName>
    <definedName name="_4.5">#REF!</definedName>
    <definedName name="_4.6">#REF!</definedName>
    <definedName name="_4.7">#REF!</definedName>
    <definedName name="_5.1">#REF!</definedName>
    <definedName name="_5.2">#REF!</definedName>
    <definedName name="_5.3">#REF!</definedName>
    <definedName name="_5.4">#REF!</definedName>
    <definedName name="_6.1">#REF!</definedName>
    <definedName name="_6.2">#REF!</definedName>
    <definedName name="_6.3">#REF!</definedName>
    <definedName name="_6.4">#REF!</definedName>
    <definedName name="_7.1">#REF!</definedName>
    <definedName name="_7.2">#REF!</definedName>
    <definedName name="_7.3">#REF!</definedName>
    <definedName name="_7.4">#REF!</definedName>
    <definedName name="_7.5">#REF!</definedName>
    <definedName name="_8.1">#REF!</definedName>
    <definedName name="_8.2">#REF!</definedName>
    <definedName name="_8.3">#REF!</definedName>
    <definedName name="_8.4">#REF!</definedName>
    <definedName name="_8.5">#REF!</definedName>
    <definedName name="_8.6">#REF!</definedName>
    <definedName name="_8.7">#REF!</definedName>
    <definedName name="_9.1">#REF!</definedName>
    <definedName name="_9.2">#REF!</definedName>
    <definedName name="_9.3">#REF!</definedName>
    <definedName name="_9.4">#REF!</definedName>
    <definedName name="_9.5">#REF!</definedName>
    <definedName name="_9.6">#REF!</definedName>
    <definedName name="_9.7">#REF!</definedName>
    <definedName name="Abt_CA">[1]Blatt1!#REF!</definedName>
    <definedName name="Abt_LA">[1]Blatt1!#REF!</definedName>
    <definedName name="Besuchsdatum">[1]Blatt1!#REF!</definedName>
    <definedName name="CoAuditor">[1]Blatt1!#REF!</definedName>
    <definedName name="_xlnm.Print_Area" localSheetId="3">Audit!$A$1:$G$138</definedName>
    <definedName name="_xlnm.Print_Area" localSheetId="0">Blatt1!$A$1:$S$68</definedName>
    <definedName name="_xlnm.Print_Area" localSheetId="1">Blatt2!$A$1:$AI$72</definedName>
    <definedName name="_xlnm.Print_Area" localSheetId="2">Blatt3!$A$1:$AF$53</definedName>
    <definedName name="EES">[2]Blatt2!#REF!,[2]Blatt2!#REF!</definedName>
    <definedName name="EGES">[2]Blatt2!#REF!</definedName>
    <definedName name="EP">[2]Blatt2!#REF!</definedName>
    <definedName name="EU">[2]Blatt2!#REF!</definedName>
    <definedName name="GF">[1]Blatt1!#REF!</definedName>
    <definedName name="K_Name">[1]Blatt1!#REF!</definedName>
    <definedName name="Leadauditor">[1]Blatt1!#REF!</definedName>
    <definedName name="Lieferantennummer">[1]Blatt1!#REF!</definedName>
    <definedName name="QMB">[1]Blatt1!$D$33</definedName>
    <definedName name="Z.1">#REF!</definedName>
    <definedName name="Z.2">#REF!</definedName>
    <definedName name="Z.3">#REF!</definedName>
    <definedName name="Z.4">#REF!</definedName>
    <definedName name="Z.5">#REF!</definedName>
  </definedNames>
  <calcPr calcId="144525"/>
</workbook>
</file>

<file path=xl/calcChain.xml><?xml version="1.0" encoding="utf-8"?>
<calcChain xmlns="http://schemas.openxmlformats.org/spreadsheetml/2006/main">
  <c r="B22" i="1" l="1"/>
  <c r="B21" i="1"/>
  <c r="B158" i="1"/>
  <c r="B159" i="1"/>
  <c r="B160" i="1"/>
  <c r="B161" i="1"/>
  <c r="B162" i="1"/>
  <c r="B163" i="1"/>
  <c r="B164" i="1"/>
  <c r="B165" i="1"/>
  <c r="B166" i="1"/>
  <c r="B167" i="1"/>
  <c r="B168" i="1"/>
  <c r="B169" i="1"/>
  <c r="B171" i="1"/>
  <c r="B172" i="1"/>
  <c r="B173" i="1"/>
  <c r="B174" i="1"/>
  <c r="B175" i="1"/>
  <c r="B176" i="1"/>
  <c r="B177" i="1"/>
  <c r="B178" i="1"/>
  <c r="B179" i="1"/>
  <c r="B180" i="1"/>
  <c r="B181" i="1"/>
  <c r="B182" i="1"/>
  <c r="B183" i="1"/>
  <c r="B184" i="1"/>
  <c r="B185" i="1"/>
  <c r="B187" i="1"/>
  <c r="B188" i="1"/>
  <c r="B189" i="1"/>
  <c r="B190" i="1"/>
  <c r="B191" i="1"/>
  <c r="B192" i="1"/>
  <c r="B193" i="1"/>
  <c r="B194" i="1"/>
  <c r="B195" i="1"/>
  <c r="B196" i="1"/>
  <c r="B197" i="1"/>
  <c r="B198" i="1"/>
  <c r="B199" i="1"/>
  <c r="B200" i="1"/>
  <c r="B201" i="1"/>
  <c r="B202" i="1"/>
  <c r="B203" i="1"/>
  <c r="B204" i="1"/>
  <c r="B205" i="1"/>
  <c r="B206" i="1"/>
  <c r="B207" i="1"/>
  <c r="B208" i="1"/>
  <c r="B209" i="1"/>
  <c r="B210" i="1"/>
  <c r="B212" i="1"/>
  <c r="B213" i="1"/>
  <c r="B214" i="1"/>
  <c r="B215" i="1"/>
  <c r="B216" i="1"/>
  <c r="B217" i="1"/>
  <c r="B218" i="1"/>
  <c r="B219" i="1"/>
  <c r="B220" i="1"/>
  <c r="B221" i="1"/>
  <c r="B222" i="1"/>
  <c r="B223"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1" i="1"/>
  <c r="B252" i="1"/>
  <c r="B253" i="1"/>
  <c r="B254" i="1"/>
  <c r="B255" i="1"/>
  <c r="B256" i="1"/>
  <c r="B257" i="1"/>
  <c r="B258" i="1"/>
  <c r="B259" i="1"/>
  <c r="B260" i="1"/>
  <c r="B261" i="1"/>
  <c r="B262" i="1"/>
  <c r="B263" i="1"/>
  <c r="B265" i="1"/>
  <c r="B266" i="1"/>
  <c r="B267" i="1"/>
  <c r="B268" i="1"/>
  <c r="B269" i="1"/>
  <c r="B270" i="1"/>
  <c r="B271" i="1"/>
  <c r="B272" i="1"/>
  <c r="B273" i="1"/>
  <c r="B274" i="1"/>
  <c r="B275" i="1"/>
  <c r="B276" i="1"/>
  <c r="B278" i="1"/>
  <c r="B279" i="1"/>
  <c r="B280" i="1"/>
  <c r="B281" i="1"/>
  <c r="B282" i="1"/>
  <c r="B283" i="1"/>
  <c r="B284" i="1"/>
  <c r="B285" i="1"/>
  <c r="B286" i="1"/>
  <c r="B287" i="1"/>
  <c r="B288" i="1"/>
  <c r="B289" i="1"/>
  <c r="B290" i="1"/>
  <c r="B291" i="1"/>
  <c r="B292" i="1"/>
  <c r="B293" i="1"/>
  <c r="B294" i="1"/>
  <c r="B295" i="1"/>
  <c r="B296" i="1"/>
  <c r="B297" i="1"/>
  <c r="B298" i="1"/>
  <c r="B299" i="1"/>
  <c r="B300" i="1"/>
  <c r="B301" i="1"/>
  <c r="B302" i="1"/>
  <c r="B303" i="1"/>
  <c r="B304" i="1"/>
  <c r="B305" i="1"/>
  <c r="B306" i="1"/>
  <c r="B307" i="1"/>
  <c r="B308" i="1"/>
  <c r="B309" i="1"/>
  <c r="B310" i="1"/>
  <c r="B311" i="1"/>
  <c r="B312" i="1"/>
  <c r="B313" i="1"/>
  <c r="B314" i="1"/>
  <c r="B315" i="1"/>
  <c r="B316" i="1"/>
  <c r="B318" i="1"/>
  <c r="B319" i="1"/>
  <c r="B320" i="1"/>
  <c r="B321" i="1"/>
  <c r="B322" i="1"/>
  <c r="B323" i="1"/>
  <c r="B324" i="1"/>
  <c r="B325" i="1"/>
  <c r="B326" i="1"/>
  <c r="B327" i="1"/>
  <c r="B328" i="1"/>
  <c r="B329" i="1"/>
  <c r="B331" i="1"/>
  <c r="B332" i="1"/>
  <c r="B333" i="1"/>
  <c r="B334" i="1"/>
  <c r="B335" i="1"/>
  <c r="B336" i="1"/>
  <c r="B337" i="1"/>
  <c r="B338" i="1"/>
  <c r="B339" i="1"/>
  <c r="B340" i="1"/>
  <c r="B341" i="1"/>
  <c r="B342" i="1"/>
  <c r="B343" i="1"/>
  <c r="B344" i="1"/>
  <c r="B345" i="1"/>
  <c r="B346" i="1"/>
  <c r="B347" i="1"/>
  <c r="B348" i="1"/>
  <c r="B349" i="1"/>
  <c r="B350" i="1"/>
  <c r="B351" i="1"/>
  <c r="B352" i="1"/>
  <c r="B353" i="1"/>
  <c r="B354" i="1"/>
  <c r="B355" i="1"/>
  <c r="B356" i="1"/>
  <c r="B357" i="1"/>
  <c r="B358" i="1"/>
  <c r="B359" i="1"/>
  <c r="B360" i="1"/>
  <c r="B361" i="1"/>
  <c r="B362" i="1"/>
  <c r="B363" i="1"/>
  <c r="B364" i="1"/>
  <c r="B365" i="1"/>
  <c r="B366" i="1"/>
  <c r="B367" i="1"/>
  <c r="B368" i="1"/>
  <c r="B369" i="1"/>
  <c r="B371" i="1"/>
  <c r="B372" i="1"/>
  <c r="B373" i="1"/>
  <c r="B374" i="1"/>
  <c r="B375" i="1"/>
  <c r="B376" i="1"/>
  <c r="B377" i="1"/>
  <c r="B378" i="1"/>
  <c r="B379" i="1"/>
  <c r="B380" i="1"/>
  <c r="B381" i="1"/>
  <c r="B382" i="1"/>
  <c r="B384" i="1"/>
  <c r="B385" i="1"/>
  <c r="B386" i="1"/>
  <c r="B387" i="1"/>
  <c r="B388" i="1"/>
  <c r="B389" i="1"/>
  <c r="B390" i="1"/>
  <c r="B391" i="1"/>
  <c r="B392" i="1"/>
  <c r="B393" i="1"/>
  <c r="B394" i="1"/>
  <c r="B395" i="1"/>
  <c r="B396" i="1"/>
  <c r="B397" i="1"/>
  <c r="B398" i="1"/>
  <c r="B399" i="1"/>
  <c r="B400" i="1"/>
  <c r="B401" i="1"/>
  <c r="B402" i="1"/>
  <c r="B403" i="1"/>
  <c r="B404" i="1"/>
  <c r="B405" i="1"/>
  <c r="B406" i="1"/>
  <c r="B407" i="1"/>
  <c r="B408" i="1"/>
  <c r="B409" i="1"/>
  <c r="B410" i="1"/>
  <c r="B411" i="1"/>
  <c r="B412" i="1"/>
  <c r="B413" i="1"/>
  <c r="B414" i="1"/>
  <c r="B415" i="1"/>
  <c r="B416" i="1"/>
  <c r="B417" i="1"/>
  <c r="B418" i="1"/>
  <c r="B419" i="1"/>
  <c r="B420" i="1"/>
  <c r="B421" i="1"/>
  <c r="B422" i="1"/>
  <c r="B424" i="1"/>
  <c r="B425" i="1"/>
  <c r="B426" i="1"/>
  <c r="B427" i="1"/>
  <c r="B428" i="1"/>
  <c r="B429" i="1"/>
  <c r="B430" i="1"/>
  <c r="B431" i="1"/>
  <c r="B432" i="1"/>
  <c r="B433" i="1"/>
  <c r="B434" i="1"/>
  <c r="B435" i="1"/>
  <c r="B437" i="1"/>
  <c r="B438" i="1"/>
  <c r="B439" i="1"/>
  <c r="B440" i="1"/>
  <c r="B441" i="1"/>
  <c r="B442" i="1"/>
  <c r="B443" i="1"/>
  <c r="B444" i="1"/>
  <c r="B445" i="1"/>
  <c r="B446" i="1"/>
  <c r="B447" i="1"/>
  <c r="B448" i="1"/>
  <c r="B449" i="1"/>
  <c r="B450" i="1"/>
  <c r="B451" i="1"/>
  <c r="B453" i="1"/>
  <c r="B454" i="1"/>
  <c r="B455" i="1"/>
  <c r="B456" i="1"/>
  <c r="B457" i="1"/>
  <c r="B458" i="1"/>
  <c r="B459" i="1"/>
  <c r="B460" i="1"/>
  <c r="B461" i="1"/>
  <c r="B462" i="1"/>
  <c r="B463" i="1"/>
  <c r="B464" i="1"/>
  <c r="B465" i="1"/>
  <c r="B466" i="1"/>
  <c r="B467" i="1"/>
  <c r="B468" i="1"/>
  <c r="B469" i="1"/>
  <c r="B470" i="1"/>
  <c r="B471" i="1"/>
  <c r="B472" i="1"/>
  <c r="B473" i="1"/>
  <c r="B474" i="1"/>
  <c r="B475" i="1"/>
  <c r="B476" i="1"/>
  <c r="B478" i="1"/>
  <c r="B479" i="1"/>
  <c r="B480" i="1"/>
  <c r="B481" i="1"/>
  <c r="B482" i="1"/>
  <c r="B483" i="1"/>
  <c r="B484" i="1"/>
  <c r="B485" i="1"/>
  <c r="B486" i="1"/>
  <c r="B487" i="1"/>
  <c r="B488" i="1"/>
  <c r="B489" i="1"/>
  <c r="B491" i="1"/>
  <c r="B492" i="1"/>
  <c r="B493" i="1"/>
  <c r="B494" i="1"/>
  <c r="B495" i="1"/>
  <c r="B496" i="1"/>
  <c r="B497" i="1"/>
  <c r="B498" i="1"/>
  <c r="B499" i="1"/>
  <c r="B500" i="1"/>
  <c r="B501" i="1"/>
  <c r="B502" i="1"/>
  <c r="B503" i="1"/>
  <c r="B504" i="1"/>
  <c r="B505" i="1"/>
  <c r="B506" i="1"/>
  <c r="B507" i="1"/>
  <c r="B508" i="1"/>
  <c r="B509" i="1"/>
  <c r="B510" i="1"/>
  <c r="B511" i="1"/>
  <c r="B512" i="1"/>
  <c r="B513" i="1"/>
  <c r="B514" i="1"/>
  <c r="B515" i="1"/>
  <c r="B516" i="1"/>
  <c r="B517" i="1"/>
  <c r="B518" i="1"/>
  <c r="B519" i="1"/>
  <c r="B520" i="1"/>
  <c r="B521" i="1"/>
  <c r="B522" i="1"/>
  <c r="B523" i="1"/>
  <c r="B524" i="1"/>
  <c r="B525" i="1"/>
  <c r="B526" i="1"/>
  <c r="B527" i="1"/>
  <c r="B528" i="1"/>
  <c r="B529" i="1"/>
  <c r="B530" i="1"/>
  <c r="B531" i="1"/>
  <c r="B532" i="1"/>
  <c r="B533" i="1"/>
  <c r="B534" i="1"/>
  <c r="B535" i="1"/>
  <c r="B536" i="1"/>
  <c r="B537" i="1"/>
  <c r="B538" i="1"/>
  <c r="B539" i="1"/>
  <c r="B540" i="1"/>
  <c r="B541" i="1"/>
  <c r="B543" i="1"/>
  <c r="B544" i="1"/>
  <c r="B545" i="1"/>
  <c r="B546" i="1"/>
  <c r="B547" i="1"/>
  <c r="B548" i="1"/>
  <c r="B549" i="1"/>
  <c r="B550" i="1"/>
  <c r="B551" i="1"/>
  <c r="B552" i="1"/>
  <c r="B553" i="1"/>
  <c r="B554" i="1"/>
  <c r="B555" i="1"/>
  <c r="B556" i="1"/>
  <c r="B557" i="1"/>
  <c r="B558" i="1"/>
  <c r="B559" i="1"/>
  <c r="B560" i="1"/>
  <c r="B561" i="1"/>
  <c r="B562" i="1"/>
  <c r="B563" i="1"/>
  <c r="B564" i="1"/>
  <c r="B565" i="1"/>
  <c r="B566" i="1"/>
  <c r="B567" i="1"/>
  <c r="B568" i="1"/>
  <c r="B569" i="1"/>
  <c r="B570" i="1"/>
  <c r="B571" i="1"/>
  <c r="B572" i="1"/>
  <c r="B573" i="1"/>
  <c r="B574" i="1"/>
  <c r="B575" i="1"/>
  <c r="B576" i="1"/>
  <c r="B577" i="1"/>
  <c r="B578" i="1"/>
  <c r="B579" i="1"/>
  <c r="B580" i="1"/>
  <c r="B581" i="1"/>
  <c r="B583" i="1"/>
  <c r="B584" i="1"/>
  <c r="B585" i="1"/>
  <c r="B586" i="1"/>
  <c r="B587" i="1"/>
  <c r="B588" i="1"/>
  <c r="B589" i="1"/>
  <c r="B590" i="1"/>
  <c r="B591" i="1"/>
  <c r="B592" i="1"/>
  <c r="B593" i="1"/>
  <c r="B594" i="1"/>
  <c r="B596" i="1"/>
  <c r="B597" i="1"/>
  <c r="B598" i="1"/>
  <c r="B599" i="1"/>
  <c r="B600" i="1"/>
  <c r="B601" i="1"/>
  <c r="B602" i="1"/>
  <c r="B603" i="1"/>
  <c r="B604" i="1"/>
  <c r="B605" i="1"/>
  <c r="B606" i="1"/>
  <c r="B607" i="1"/>
  <c r="B608" i="1"/>
  <c r="B609" i="1"/>
  <c r="B610" i="1"/>
  <c r="B611" i="1"/>
  <c r="B612" i="1"/>
  <c r="B613" i="1"/>
  <c r="B614" i="1"/>
  <c r="B615" i="1"/>
  <c r="B616" i="1"/>
  <c r="B617" i="1"/>
  <c r="B618" i="1"/>
  <c r="B619" i="1"/>
  <c r="B620" i="1"/>
  <c r="B621" i="1"/>
  <c r="B622" i="1"/>
  <c r="B623" i="1"/>
  <c r="B624" i="1"/>
  <c r="B625" i="1"/>
  <c r="B626" i="1"/>
  <c r="B627" i="1"/>
  <c r="B628" i="1"/>
  <c r="B629" i="1"/>
  <c r="B630" i="1"/>
  <c r="B631" i="1"/>
  <c r="B632" i="1"/>
  <c r="B633" i="1"/>
  <c r="B634" i="1"/>
  <c r="C26" i="5"/>
  <c r="G26" i="5"/>
  <c r="C27" i="5"/>
  <c r="D27" i="5"/>
  <c r="E27" i="5"/>
  <c r="F27" i="5"/>
  <c r="G27" i="5"/>
  <c r="I27" i="5"/>
  <c r="J27" i="5"/>
  <c r="K27" i="5"/>
  <c r="L27" i="5"/>
  <c r="M27" i="5"/>
  <c r="N27" i="5"/>
  <c r="O27" i="5"/>
  <c r="Q27" i="5"/>
  <c r="R27" i="5"/>
  <c r="S27" i="5"/>
  <c r="T27" i="5"/>
  <c r="U27" i="5"/>
  <c r="X27" i="5"/>
  <c r="Y27" i="5"/>
  <c r="Z27" i="5"/>
  <c r="AA27" i="5"/>
  <c r="AB27" i="5"/>
  <c r="AC27" i="5"/>
  <c r="C28" i="5"/>
  <c r="G28" i="5"/>
  <c r="C29" i="5"/>
  <c r="D29" i="5"/>
  <c r="E29" i="5"/>
  <c r="F29" i="5"/>
  <c r="G29" i="5"/>
  <c r="I29" i="5"/>
  <c r="J29" i="5"/>
  <c r="K29" i="5"/>
  <c r="L29" i="5"/>
  <c r="M29" i="5"/>
  <c r="N29" i="5"/>
  <c r="O29" i="5"/>
  <c r="Q29" i="5"/>
  <c r="R29" i="5"/>
  <c r="S29" i="5"/>
  <c r="T29" i="5"/>
  <c r="U29" i="5"/>
  <c r="X29" i="5"/>
  <c r="Y29" i="5"/>
  <c r="Z29" i="5"/>
  <c r="AA29" i="5"/>
  <c r="AB29" i="5"/>
  <c r="AC29" i="5"/>
  <c r="C30" i="5"/>
  <c r="G30" i="5"/>
  <c r="C31" i="5"/>
  <c r="D31" i="5"/>
  <c r="E31" i="5"/>
  <c r="F31" i="5"/>
  <c r="G31" i="5"/>
  <c r="I31" i="5"/>
  <c r="J31" i="5"/>
  <c r="K31" i="5"/>
  <c r="L31" i="5"/>
  <c r="M31" i="5"/>
  <c r="N31" i="5"/>
  <c r="O31" i="5"/>
  <c r="Q31" i="5"/>
  <c r="R31" i="5"/>
  <c r="S31" i="5"/>
  <c r="T31" i="5"/>
  <c r="U31" i="5"/>
  <c r="X31" i="5"/>
  <c r="Y31" i="5"/>
  <c r="Z31" i="5"/>
  <c r="AA31" i="5"/>
  <c r="AB31" i="5"/>
  <c r="AC31" i="5"/>
  <c r="C32" i="5"/>
  <c r="G32" i="5"/>
  <c r="C33" i="5"/>
  <c r="D33" i="5"/>
  <c r="E33" i="5"/>
  <c r="F33" i="5"/>
  <c r="G33" i="5"/>
  <c r="I33" i="5"/>
  <c r="J33" i="5"/>
  <c r="K33" i="5"/>
  <c r="L33" i="5"/>
  <c r="M33" i="5"/>
  <c r="N33" i="5"/>
  <c r="O33" i="5"/>
  <c r="Q33" i="5"/>
  <c r="R33" i="5"/>
  <c r="S33" i="5"/>
  <c r="T33" i="5"/>
  <c r="U33" i="5"/>
  <c r="X33" i="5"/>
  <c r="Y33" i="5"/>
  <c r="Z33" i="5"/>
  <c r="AA33" i="5"/>
  <c r="AB33" i="5"/>
  <c r="AC33" i="5"/>
  <c r="AG33" i="5"/>
  <c r="C34" i="5"/>
  <c r="G34" i="5"/>
  <c r="C35" i="5"/>
  <c r="D35" i="5"/>
  <c r="E35" i="5"/>
  <c r="F35" i="5"/>
  <c r="G35" i="5"/>
  <c r="I35" i="5"/>
  <c r="J35" i="5"/>
  <c r="K35" i="5"/>
  <c r="L35" i="5"/>
  <c r="M35" i="5"/>
  <c r="N35" i="5"/>
  <c r="O35" i="5"/>
  <c r="Q35" i="5"/>
  <c r="R35" i="5"/>
  <c r="S35" i="5"/>
  <c r="T35" i="5"/>
  <c r="U35" i="5"/>
  <c r="X35" i="5"/>
  <c r="Y35" i="5"/>
  <c r="Z35" i="5"/>
  <c r="AA35" i="5"/>
  <c r="AB35" i="5"/>
  <c r="AC35" i="5"/>
  <c r="C36" i="5"/>
  <c r="G36" i="5"/>
  <c r="C37" i="5"/>
  <c r="D37" i="5"/>
  <c r="E37" i="5"/>
  <c r="F37" i="5"/>
  <c r="G37" i="5"/>
  <c r="I37" i="5"/>
  <c r="J37" i="5"/>
  <c r="K37" i="5"/>
  <c r="L37" i="5"/>
  <c r="M37" i="5"/>
  <c r="N37" i="5"/>
  <c r="O37" i="5"/>
  <c r="Q37" i="5"/>
  <c r="R37" i="5"/>
  <c r="S37" i="5"/>
  <c r="T37" i="5"/>
  <c r="U37" i="5"/>
  <c r="X37" i="5"/>
  <c r="Y37" i="5"/>
  <c r="Z37" i="5"/>
  <c r="AA37" i="5"/>
  <c r="AB37" i="5"/>
  <c r="AC37" i="5"/>
  <c r="C38" i="5"/>
  <c r="G38" i="5"/>
  <c r="C39" i="5"/>
  <c r="D39" i="5"/>
  <c r="E39" i="5"/>
  <c r="F39" i="5"/>
  <c r="G39" i="5"/>
  <c r="I39" i="5"/>
  <c r="J39" i="5"/>
  <c r="K39" i="5"/>
  <c r="L39" i="5"/>
  <c r="M39" i="5"/>
  <c r="N39" i="5"/>
  <c r="O39" i="5"/>
  <c r="Q39" i="5"/>
  <c r="R39" i="5"/>
  <c r="S39" i="5"/>
  <c r="T39" i="5"/>
  <c r="U39" i="5"/>
  <c r="X39" i="5"/>
  <c r="Y39" i="5"/>
  <c r="Z39" i="5"/>
  <c r="AA39" i="5"/>
  <c r="AB39" i="5"/>
  <c r="AC39" i="5"/>
  <c r="C40" i="5"/>
  <c r="G40" i="5"/>
  <c r="C41" i="5"/>
  <c r="D41" i="5"/>
  <c r="E41" i="5"/>
  <c r="F41" i="5"/>
  <c r="G41" i="5"/>
  <c r="I41" i="5"/>
  <c r="J41" i="5"/>
  <c r="K41" i="5"/>
  <c r="L41" i="5"/>
  <c r="M41" i="5"/>
  <c r="N41" i="5"/>
  <c r="O41" i="5"/>
  <c r="Q41" i="5"/>
  <c r="R41" i="5"/>
  <c r="S41" i="5"/>
  <c r="T41" i="5"/>
  <c r="U41" i="5"/>
  <c r="X41" i="5"/>
  <c r="Y41" i="5"/>
  <c r="Z41" i="5"/>
  <c r="AA41" i="5"/>
  <c r="AB41" i="5"/>
  <c r="AC41" i="5"/>
  <c r="C42" i="5"/>
  <c r="G42" i="5"/>
  <c r="C43" i="5"/>
  <c r="D43" i="5"/>
  <c r="E43" i="5"/>
  <c r="F43" i="5"/>
  <c r="G43" i="5"/>
  <c r="I43" i="5"/>
  <c r="J43" i="5"/>
  <c r="K43" i="5"/>
  <c r="L43" i="5"/>
  <c r="M43" i="5"/>
  <c r="N43" i="5"/>
  <c r="O43" i="5"/>
  <c r="Q43" i="5"/>
  <c r="R43" i="5"/>
  <c r="S43" i="5"/>
  <c r="T43" i="5"/>
  <c r="U43" i="5"/>
  <c r="X43" i="5"/>
  <c r="Y43" i="5"/>
  <c r="Z43" i="5"/>
  <c r="AA43" i="5"/>
  <c r="AB43" i="5"/>
  <c r="AC43" i="5"/>
  <c r="B31" i="1"/>
  <c r="B7" i="1"/>
  <c r="AG37" i="5" l="1"/>
  <c r="AG41" i="5"/>
  <c r="AG29" i="5"/>
  <c r="AG39" i="5"/>
  <c r="AG43" i="5"/>
  <c r="AG27" i="5"/>
  <c r="AG31" i="5"/>
  <c r="AG35" i="5"/>
  <c r="B106" i="1"/>
  <c r="B19" i="1"/>
  <c r="B5" i="1"/>
  <c r="B134" i="1"/>
  <c r="B51" i="1"/>
  <c r="B50" i="1"/>
  <c r="I74" i="1"/>
  <c r="B100" i="1"/>
  <c r="B71" i="1"/>
  <c r="B16" i="1"/>
  <c r="B98" i="1"/>
  <c r="B115" i="1"/>
  <c r="P66" i="6"/>
  <c r="B153" i="1"/>
  <c r="C2" i="7"/>
  <c r="B20" i="1"/>
  <c r="B15" i="1"/>
  <c r="B9" i="1"/>
  <c r="C5" i="7"/>
  <c r="W53" i="5"/>
  <c r="X53" i="5"/>
  <c r="Y53" i="5"/>
  <c r="Z53" i="5"/>
  <c r="AA53" i="5"/>
  <c r="Y10" i="5"/>
  <c r="M10" i="5"/>
  <c r="H10" i="5"/>
  <c r="I10" i="5"/>
  <c r="J10" i="5"/>
  <c r="K10" i="5"/>
  <c r="L10" i="5"/>
  <c r="V10" i="5"/>
  <c r="W10" i="5"/>
  <c r="X10" i="5"/>
  <c r="Z10" i="5"/>
  <c r="K14" i="5"/>
  <c r="W14" i="5"/>
  <c r="H14" i="5"/>
  <c r="I14" i="5"/>
  <c r="J14" i="5"/>
  <c r="L14" i="5"/>
  <c r="M14" i="5"/>
  <c r="V14" i="5"/>
  <c r="X14" i="5"/>
  <c r="Y14" i="5"/>
  <c r="Z14" i="5"/>
  <c r="AA14" i="5"/>
  <c r="S18" i="5"/>
  <c r="O18" i="5"/>
  <c r="P18" i="5"/>
  <c r="Q18" i="5"/>
  <c r="R18" i="5"/>
  <c r="T18" i="5"/>
  <c r="U18" i="5"/>
  <c r="V18" i="5"/>
  <c r="W18" i="5"/>
  <c r="D25" i="5"/>
  <c r="I25" i="5"/>
  <c r="R25" i="5"/>
  <c r="Z25" i="5"/>
  <c r="C25" i="5"/>
  <c r="E25" i="5"/>
  <c r="F25" i="5"/>
  <c r="G25" i="5"/>
  <c r="J25" i="5"/>
  <c r="K25" i="5"/>
  <c r="L25" i="5"/>
  <c r="M25" i="5"/>
  <c r="N25" i="5"/>
  <c r="O25" i="5"/>
  <c r="Q25" i="5"/>
  <c r="S25" i="5"/>
  <c r="T25" i="5"/>
  <c r="U25" i="5"/>
  <c r="X25" i="5"/>
  <c r="Y25" i="5"/>
  <c r="AA25" i="5"/>
  <c r="AB25" i="5"/>
  <c r="AC25" i="5"/>
  <c r="L57" i="5"/>
  <c r="J57" i="5"/>
  <c r="K57" i="5"/>
  <c r="M57" i="5"/>
  <c r="N57" i="5"/>
  <c r="O57" i="5"/>
  <c r="P57" i="5"/>
  <c r="Q57" i="5"/>
  <c r="R57" i="5"/>
  <c r="S57" i="5"/>
  <c r="T57" i="5"/>
  <c r="L60" i="5"/>
  <c r="J60" i="5"/>
  <c r="K60" i="5"/>
  <c r="M60" i="5"/>
  <c r="N60" i="5"/>
  <c r="O60" i="5"/>
  <c r="P60" i="5"/>
  <c r="Q60" i="5"/>
  <c r="E2" i="1"/>
  <c r="E1" i="1"/>
  <c r="I63" i="6"/>
  <c r="B156" i="1"/>
  <c r="B154" i="1"/>
  <c r="B155" i="1"/>
  <c r="B152" i="1"/>
  <c r="B151" i="1"/>
  <c r="B149" i="1"/>
  <c r="B150" i="1"/>
  <c r="B146" i="1"/>
  <c r="B148" i="1"/>
  <c r="B147" i="1"/>
  <c r="B144" i="1"/>
  <c r="B142" i="1"/>
  <c r="B141" i="1"/>
  <c r="B145" i="1"/>
  <c r="B143" i="1"/>
  <c r="B140" i="1"/>
  <c r="F4" i="4"/>
  <c r="F3" i="4"/>
  <c r="B30" i="4"/>
  <c r="B29" i="4"/>
  <c r="B28" i="4"/>
  <c r="B27" i="4"/>
  <c r="B26" i="4"/>
  <c r="B25" i="4"/>
  <c r="B24" i="4"/>
  <c r="B23" i="4"/>
  <c r="B22" i="4"/>
  <c r="B21" i="4"/>
  <c r="V5" i="4"/>
  <c r="X4" i="5"/>
  <c r="V3" i="4"/>
  <c r="X3" i="5"/>
  <c r="E3" i="1"/>
  <c r="F4" i="5"/>
  <c r="F3" i="5"/>
  <c r="L66" i="6"/>
  <c r="G66" i="6"/>
  <c r="B66" i="6"/>
  <c r="G24" i="5"/>
  <c r="C24" i="5"/>
  <c r="R3" i="5"/>
  <c r="Q3" i="5"/>
  <c r="P3" i="5"/>
  <c r="O3" i="5"/>
  <c r="N3" i="5"/>
  <c r="M3" i="5"/>
  <c r="L3" i="5"/>
  <c r="K3" i="5"/>
  <c r="J3" i="5"/>
  <c r="I3" i="5"/>
  <c r="H3" i="5"/>
  <c r="G3" i="5"/>
  <c r="B137" i="1"/>
  <c r="B136" i="1"/>
  <c r="B135" i="1"/>
  <c r="B133" i="1"/>
  <c r="B132" i="1"/>
  <c r="B131" i="1"/>
  <c r="B130" i="1"/>
  <c r="B129" i="1"/>
  <c r="B128" i="1"/>
  <c r="B127" i="1"/>
  <c r="B125" i="1"/>
  <c r="B124" i="1"/>
  <c r="B123" i="1"/>
  <c r="B122" i="1"/>
  <c r="B121" i="1"/>
  <c r="B120" i="1"/>
  <c r="B119" i="1"/>
  <c r="B118" i="1"/>
  <c r="B117" i="1"/>
  <c r="B116" i="1"/>
  <c r="B114" i="1"/>
  <c r="B113" i="1"/>
  <c r="B112" i="1"/>
  <c r="B111" i="1"/>
  <c r="B110" i="1"/>
  <c r="B109" i="1"/>
  <c r="B108" i="1"/>
  <c r="B107" i="1"/>
  <c r="B105" i="1"/>
  <c r="B104" i="1"/>
  <c r="B103" i="1"/>
  <c r="B102" i="1"/>
  <c r="B99" i="1"/>
  <c r="B97" i="1"/>
  <c r="B96" i="1"/>
  <c r="B95" i="1"/>
  <c r="B94" i="1"/>
  <c r="B93" i="1"/>
  <c r="B92" i="1"/>
  <c r="B91" i="1"/>
  <c r="B90" i="1"/>
  <c r="B89" i="1"/>
  <c r="B88" i="1"/>
  <c r="B87" i="1"/>
  <c r="B86" i="1"/>
  <c r="B85" i="1"/>
  <c r="B84" i="1"/>
  <c r="B83" i="1"/>
  <c r="B82" i="1"/>
  <c r="B81" i="1"/>
  <c r="B80" i="1"/>
  <c r="B79" i="1"/>
  <c r="B78" i="1"/>
  <c r="B77" i="1"/>
  <c r="B76" i="1"/>
  <c r="B75" i="1"/>
  <c r="B72" i="1"/>
  <c r="B70" i="1"/>
  <c r="B69" i="1"/>
  <c r="B68" i="1"/>
  <c r="B67" i="1"/>
  <c r="B66" i="1"/>
  <c r="B65" i="1"/>
  <c r="B64" i="1"/>
  <c r="B63" i="1"/>
  <c r="B62" i="1"/>
  <c r="B61" i="1"/>
  <c r="B60" i="1"/>
  <c r="B59" i="1"/>
  <c r="B58" i="1"/>
  <c r="B57" i="1"/>
  <c r="B56" i="1"/>
  <c r="B55" i="1"/>
  <c r="B54" i="1"/>
  <c r="B53" i="1"/>
  <c r="B52" i="1"/>
  <c r="B49" i="1"/>
  <c r="B48" i="1"/>
  <c r="B47" i="1"/>
  <c r="B46" i="1"/>
  <c r="B45" i="1"/>
  <c r="B44" i="1"/>
  <c r="B43" i="1"/>
  <c r="B41" i="1"/>
  <c r="B40" i="1"/>
  <c r="B39" i="1"/>
  <c r="B38" i="1"/>
  <c r="B37" i="1"/>
  <c r="B36" i="1"/>
  <c r="B35" i="1"/>
  <c r="B34" i="1"/>
  <c r="B33" i="1"/>
  <c r="B32" i="1"/>
  <c r="B30" i="1"/>
  <c r="B29" i="1"/>
  <c r="B28" i="1"/>
  <c r="B27" i="1"/>
  <c r="B26" i="1"/>
  <c r="B25" i="1"/>
  <c r="B24" i="1"/>
  <c r="B23" i="1"/>
  <c r="B17" i="1"/>
  <c r="B14" i="1"/>
  <c r="B13" i="1"/>
  <c r="B12" i="1"/>
  <c r="B11" i="1"/>
  <c r="B10" i="1"/>
  <c r="B8" i="1"/>
  <c r="B6" i="1"/>
  <c r="B4" i="1"/>
  <c r="AG60" i="5" l="1"/>
  <c r="L52" i="4" s="1"/>
  <c r="S48" i="5"/>
  <c r="Y48" i="5"/>
  <c r="L30" i="4"/>
  <c r="J48" i="5"/>
  <c r="G48" i="5"/>
  <c r="F48" i="5"/>
  <c r="L24" i="4"/>
  <c r="AB48" i="5"/>
  <c r="AG53" i="5"/>
  <c r="AK53" i="5" s="1"/>
  <c r="AG57" i="5"/>
  <c r="L47" i="4" s="1"/>
  <c r="L27" i="4"/>
  <c r="L48" i="5"/>
  <c r="L28" i="4"/>
  <c r="L26" i="4"/>
  <c r="L25" i="4"/>
  <c r="O48" i="5"/>
  <c r="E48" i="5"/>
  <c r="AG14" i="5"/>
  <c r="AK14" i="5" s="1"/>
  <c r="Q48" i="5"/>
  <c r="X48" i="5"/>
  <c r="R48" i="5"/>
  <c r="M48" i="5"/>
  <c r="AA48" i="5"/>
  <c r="T48" i="5"/>
  <c r="N48" i="5"/>
  <c r="C48" i="5"/>
  <c r="D48" i="5"/>
  <c r="AG18" i="5"/>
  <c r="AK18" i="5" s="1"/>
  <c r="L29" i="4"/>
  <c r="AG10" i="5"/>
  <c r="AK10" i="5" s="1"/>
  <c r="AG25" i="5"/>
  <c r="L21" i="4" s="1"/>
  <c r="I48" i="5"/>
  <c r="K48" i="5"/>
  <c r="AC48" i="5"/>
  <c r="L23" i="4"/>
  <c r="Z48" i="5"/>
  <c r="U48" i="5"/>
  <c r="L22" i="4"/>
  <c r="N50" i="5" l="1"/>
  <c r="L38" i="4" s="1"/>
  <c r="L19" i="4"/>
  <c r="L12" i="4"/>
  <c r="T50" i="5"/>
  <c r="L39" i="4" s="1"/>
  <c r="AK60" i="5"/>
  <c r="AB50" i="5"/>
  <c r="L40" i="4" s="1"/>
  <c r="L13" i="4"/>
  <c r="K67" i="5"/>
  <c r="AK67" i="5" s="1"/>
  <c r="F50" i="5"/>
  <c r="L37" i="4" s="1"/>
  <c r="L20" i="4"/>
  <c r="AK57" i="5"/>
  <c r="L31" i="4"/>
  <c r="AK71" i="5" l="1"/>
  <c r="AE71" i="5"/>
  <c r="H43" i="6" s="1"/>
  <c r="H45" i="6" s="1"/>
</calcChain>
</file>

<file path=xl/sharedStrings.xml><?xml version="1.0" encoding="utf-8"?>
<sst xmlns="http://schemas.openxmlformats.org/spreadsheetml/2006/main" count="1867" uniqueCount="645">
  <si>
    <t>- Project management, project planning team/responsibilities 
- Communication means (Electronic date transfer)
- Information flow from and to the customer during planning
  (regular meetings, conferences)
- Tools/equipment
- Test/inspection/laboratory equipment</t>
  </si>
  <si>
    <t>2</t>
  </si>
  <si>
    <t>Process Development Planning</t>
  </si>
  <si>
    <t>2.1</t>
  </si>
  <si>
    <t>Ist die Konstruktions-FMEA erstellt und sind die Verbesserungsmaßnahmen festgelegt?</t>
  </si>
  <si>
    <t>Is the design FMEA raised and are improvement measures established?</t>
  </si>
  <si>
    <t>2.2</t>
  </si>
  <si>
    <t>Ist die Konstruktions-FMEA im Projektablauf aktualisiert und sind die festgelegten Maßnahmen realisiert?</t>
  </si>
  <si>
    <t>Is the design FMEA updated in the project process and are the established measures realized?</t>
  </si>
  <si>
    <t>­ Wichtige Parameter/Merkmale, Gesetzesforderungen 
­ Funktion, Einbaumaße
­ Material
­ Transport (intern/extern)
­ Produktspezifische Maßnahmen aus der Prozeß-FMEA.</t>
  </si>
  <si>
    <t>- Important parameters/characteristics, legal requirements Function,
  fitting measurements
- Material
- Transport (internal/external)
- Product-specific measure from the process FMEA</t>
  </si>
  <si>
    <t>2.3</t>
  </si>
  <si>
    <t>Ist ein QM-Plan erstellt?</t>
  </si>
  <si>
    <t>Is a quality plan prepared?</t>
  </si>
  <si>
    <t>­ Festlegung und Kennzeichnung signifikanter Merkmale
­ Aufstellung des Prüfablaufplanes 
­ Prüfungen an zweckmäßigen Stellen der Produktrealisierung</t>
  </si>
  <si>
    <t>- establishing and marking of significant characteristics
- raising of an inspection and test plan
- inspections at appropriate points during the production</t>
  </si>
  <si>
    <t>2.4</t>
  </si>
  <si>
    <t>Sind die zum jeweiligen Zeitpunkt erforderlichen Freigaben/Eignungsnachweise vorhanden?</t>
  </si>
  <si>
    <t>Are the required releases/qualification records at the respective times?</t>
  </si>
  <si>
    <t>­ Produkterprobung (z. B. Einbauprüfung, Funktionstest,
  Lebensdauerprüfung, Umweltsimulation)
­ Vorserienmuster</t>
  </si>
  <si>
    <t>- Product trials (e.g. fitting inspections, functional tests,
  durability checks, environmental simulations)
- Pilot series model</t>
  </si>
  <si>
    <t>2.5</t>
  </si>
  <si>
    <t>Sind die erforderlichen Kapazitäten vorhanden?</t>
  </si>
  <si>
    <t xml:space="preserve">Are the required resources available? </t>
  </si>
  <si>
    <t>­ Qualifiziertes Personal
­ Gebäude, Räumlichkeiten
­ Werkzeuge/Einrichtungen 
­ Test-/Prüf-/Laboreinrichtungen</t>
  </si>
  <si>
    <t>- Qualified personnel
- Buildings, premises
- Tools/Equipment
- Test/Inspection/Laboratory equipment</t>
  </si>
  <si>
    <t>3</t>
  </si>
  <si>
    <t>Planung der Prozeßentwicklung</t>
  </si>
  <si>
    <t>3.1</t>
  </si>
  <si>
    <t>Liegen die Forderungen an das Produkt vor?</t>
  </si>
  <si>
    <t>Are the product requirements available?</t>
  </si>
  <si>
    <t xml:space="preserve">­ Kundenforderungen
­ Qualitäts-/Zielvereinbarungen 
­ Wichtige Merkmale
­ Material </t>
  </si>
  <si>
    <t>- Customer requirements 
- Quality/target agreements
- Important characteristics Material
- Waste management plans, environmental aspects</t>
  </si>
  <si>
    <t>3.2</t>
  </si>
  <si>
    <t>Ist ein Prozeßentwicklungsplan vorhanden und sind die Zielvorgaben eingehalten?</t>
  </si>
  <si>
    <t>Is a process development plan available and are the targets maintained?</t>
  </si>
  <si>
    <t>­ Termine: Planungs-/Beschaffungsfreigabe, Prototypen-/Vorserien,
  Start für Serienfertigung
­ Kapazitätsstudie
­ Bereitstellung von Betriebs-/Prüfmittel, Software, Verpackung 
­ Absicherungskonzept für Änderungen (Anlaufprobleme etc.)
­ Zielfestlegung und Überwachung</t>
  </si>
  <si>
    <t>- Deadlines: planning/Purchasing release, Prototype/pilot productions,
  Start for serial production
- Resources studies
- Provision of production/testing equipment, software, packaging
- Safeguard concept for amendments (start-up problems etc.)
- Setting and monitoring the target</t>
  </si>
  <si>
    <t>3.3</t>
  </si>
  <si>
    <t>Sind die Kapazitäten für die Realisierung der Serienproduktion geplant?</t>
  </si>
  <si>
    <t>Are the resources for the realization of serial production planned?</t>
  </si>
  <si>
    <t xml:space="preserve">­ Verfügbarkeit Vormaterial 
­ Qualifiziertes Personal
­ Durchlaufzeiten/Stückzahlen pro Anlage/Einrichtung
­ Anlagen, Werkzeuge, Betriebs-/Prüfmittel, Hilfswerkzeuge,
 Laboreinrichtungen </t>
  </si>
  <si>
    <t>- Availability of input material
- Qualified personnel
- Through put times/Processing times per plant/Equipment
- Plants, tools, production/testing equipment, auxiliary tools, laboratory
  equipment</t>
  </si>
  <si>
    <t>3.4</t>
  </si>
  <si>
    <t>Sind die Forderungen an den Prozeß ermittelt und berücksichtigt?</t>
  </si>
  <si>
    <t>Have the process requirements been determined and considered?</t>
  </si>
  <si>
    <t>­ Fähigkeitsnachweise
­ Arbeits- und Prüfplatzgestaltung</t>
  </si>
  <si>
    <t>- Capability records
- Arrangement of work and inspection stations</t>
  </si>
  <si>
    <t>3.5</t>
  </si>
  <si>
    <t>Sind die für die Voraussetzungen zur Projektabwicklung erforderlichen personellen und technischen Voraussetzungen geplant/vorhanden?</t>
  </si>
  <si>
    <t>Are the necessary personnel and technical preconditions for the project process planned/available?</t>
  </si>
  <si>
    <t>­ Projektleitung, Projektplanungsteam/Verantwortlichkeiten 
­ Qualifiziertes Personal
­ Anlagen, Werkzeuge, Betriebs-/Prüfmittel, Hilfswerkzeuge,
  Laboreinrichtungen
­ Informationsfluß von und zum Kunden während der Planung
  (turnusmäßige Treffen, Konferenzen)</t>
  </si>
  <si>
    <t>- Project management, project planning team/responsibilities
- Qualified personnel
- Plants, tools, production/testing equipment, auxiliary tools,
  laboratory equipment
- Information flow from and to the customer during the planning
  (regular meetings, conferences)</t>
  </si>
  <si>
    <t>3.6</t>
  </si>
  <si>
    <t>Ist die Prozeß-FMEA erstellt und sind die Verbesserungsmaßnahmen festgelegt?</t>
  </si>
  <si>
    <t>Is the process FMEA raised and are improvement measures established?</t>
  </si>
  <si>
    <t>­ Alle Fertigungsstufen, auch von Zulieferanten 
­ Kundenforderungen, Funktion 
­ Wichtige Parameter/Merkmale
­ Rückverfolgbarkeit, Umweltaspekte</t>
  </si>
  <si>
    <t xml:space="preserve">- All production stages, including those of suppliers
- Customer requirements, function
- Important parameters/characteristics
- Traceability, environmental aspects
</t>
  </si>
  <si>
    <t>4</t>
  </si>
  <si>
    <t>Realisierung der Prozeßentwicklung</t>
  </si>
  <si>
    <t>Realizing Process Development</t>
  </si>
  <si>
    <t>4.1</t>
  </si>
  <si>
    <t>Ist die Prozeß-FMEA im Projektablauf bei Veränderungen aktualisiert und sind die festgelegten Maßnahmen realisiert?</t>
  </si>
  <si>
    <t>Is the process FMEA updated when amendments are made during the project and are the established measures implemented?</t>
  </si>
  <si>
    <t>­ Alle Fertigungsstufen, auch von Zulieferanten 
­ Wichtige Parameter/Merkmale, Gesetzesforderungen
­ Einbaumaße
­ Material 
­ Rückverfolgbarkeit, Umweltaspekte</t>
  </si>
  <si>
    <t xml:space="preserve">- All production phases, including those of suppliers
- Important parameters/characteristics, legislative requirements 
- Fitting measurements
- Material
- Traceability, environmental aspects </t>
  </si>
  <si>
    <t>4.2</t>
  </si>
  <si>
    <t xml:space="preserve">­ Festlegung und Kennzeichnung signifikanter Merkmale
­ Aufstellung des Prüfablaufplanes 
­ Prüfungen an zweckmäßigen Stellen der Produktrealisierung </t>
  </si>
  <si>
    <t>- establishing and marking of significant characteristics
- raising of an inspection and test plan 
- inspections at appropriate points during the production</t>
  </si>
  <si>
    <t>4.3</t>
  </si>
  <si>
    <t>Are the required releases / qualification records available at the respective times?</t>
  </si>
  <si>
    <t>­ Produkterprobung (z. B. Einbauprüfung, Funktionstest,
  Lebensdauerprüfung, Umweltsimulation)
­ Vor- und Nullserienteile
­ Fähigkeitsnachweis wichtiger Produkt-/Prozeßmerkmale</t>
  </si>
  <si>
    <t>- Product trials (e.g. filling inspection, functional test,
  durability check, environmental simulations)
- Pilot production parts
- Capability records of important product/process characteristics</t>
  </si>
  <si>
    <t>4.4</t>
  </si>
  <si>
    <t>4.5</t>
  </si>
  <si>
    <t>Sind die Fertigungs- und Prüfunterlagen vorhanden und vollständig?</t>
  </si>
  <si>
    <t>Are the production and Inspection documents available and complete?</t>
  </si>
  <si>
    <t xml:space="preserve">­ Prozeßparameter (z. B. Drücke, Temperaturen, Zeiten,
  Geschwindigkeiten)
­ Daten zu Maschinen/Werkzeuge/Hilfsmittel 
­ Prüfvorgaben (wichtige Merkmale, Prüfmittel, Methoden,
  Prüfhäufigkeiten)
­ Eingriffsgrenzen in Prozeßregelkarten
­ Maschinen- und Prozeßfähigkeitsnachweise
­ Arbeitsanweisung
­ Prüfanweisung
­ Information zum aktuellen Fehlergeschehen. </t>
  </si>
  <si>
    <t>- Process parameters (e.g. pressures, temperatures, times, speeds)
- Machine/tool/auxiliary means data
- Inspection requirements (important characteristics, inspection,
  measuring and test equipment, methods, inspection frequencies) 
- Intervention limits in process control charts
- Machine and process capability records
- Operating instructions 
- Work instructions
- Inspection instructions
- Information on the current nonconformities</t>
  </si>
  <si>
    <t>4.6</t>
  </si>
  <si>
    <t>Are the required resources available?</t>
  </si>
  <si>
    <t>­ Verfügbarkeit Vormaterial 
­ Qualifiziertes Personal
­ Durchlaufzeiten/Stückzahlen pro Anlage/Einrichtung
­ Anlagen, Werkzeuge, Betriebs-/Prüfmittel, Hilfswerkzeuge, Labor-
  einrichtungen Transportmittel, Behälter, Lager</t>
  </si>
  <si>
    <t>- Availability of input material
- Qualified personnel
- Through put times/Processing times per plant/equipment
- Plants, tools, production/inspection equipment, auxiliary tools,
  laboratory equipment Transport means, containers, store</t>
  </si>
  <si>
    <t>5</t>
  </si>
  <si>
    <t>Zulieferanten/Vormaterial</t>
  </si>
  <si>
    <t>Suppliers/ Input Material</t>
  </si>
  <si>
    <t>5.1</t>
  </si>
  <si>
    <t>Werden nur freigegebene qualitätsfähige Lieferanten eingesetzt?</t>
  </si>
  <si>
    <t>Are only approved quality capable suppliers used?</t>
  </si>
  <si>
    <t>­ Lieferantengespräche / regelmäßige Betreuung
­ Bewertung der Qualitätsfähigkeit z. B. Auditergebnisse / Zertifikate 
­ Bewertung der Qualitätsleistung (Qualität/Kosten/Service)</t>
  </si>
  <si>
    <t>- Supplier discussions/regular support
- Evaluation of the quality capability e.g. audit results/certificates 
- Assessment of the quality performance (quality/costs/service)</t>
  </si>
  <si>
    <t>5.2</t>
  </si>
  <si>
    <t>Ist die vereinbarte Qualität der Zukaufteile gewährleistet?</t>
  </si>
  <si>
    <t>Is the agreed quality of the purchase parts guaranteed?</t>
  </si>
  <si>
    <t>­ Ausreichende Prüfmöglichkeiten (Labor und Meßeinrichtungen)
­ Beigestellte Lehren/Aufnahmen
­ QS Vereinbarungen, ppm-Vereinbarungen
- Liste Lieferantenzertifizierung</t>
  </si>
  <si>
    <t>- Sufficient inspection and test possibilities
  (Laboratory and measuring equipment)
- Supplied gauges/surveys
- Quality assurance agreements
- Supplier certificate list</t>
  </si>
  <si>
    <t>5.3</t>
  </si>
  <si>
    <t xml:space="preserve">Average rating from supplier's assessment of the last 6 months? </t>
  </si>
  <si>
    <t>­ A=10; AB=8; B=6; C=4</t>
  </si>
  <si>
    <t>Ist die Qualitätsleistung bewertet und werden bei Abweichungen von den Forderungen Maßnahmen eingeleitet?</t>
  </si>
  <si>
    <t>Is the quality performance evaluated and are corrective actions introduced when there are deviations from the requirements?</t>
  </si>
  <si>
    <t>­ Prüf-, Meßprotokolle von verbesserten Bauteilen
­ Auswertung von Fehlerschwerpunkten/Problem-Zulieferanten
  z.B. Kaufteilebewertung</t>
  </si>
  <si>
    <t>- inspection and Measuring records of improved components
- analysis of nonconformity focal points/problem suppliers</t>
  </si>
  <si>
    <t>5.4</t>
  </si>
  <si>
    <t>Sind mit den Lieferanten Zielvereinbarungen zur kontinuierlichen Verbesserung von Produkten und Prozessen abgestimmt und umgesetzt?</t>
  </si>
  <si>
    <t>Are target agreements for continual improvement of products and process made and implemented with the suppliers?</t>
  </si>
  <si>
    <t>- Reduzierung von Ausschuß (intern/extern)
- Reduzierung der ppm-Raten im Rahmen der 0-Fehler-Strategie
  (mindestens im jährlichen Turnus)</t>
  </si>
  <si>
    <t>- Reducing rejections (internal/external)
- Reducing the ppm rate 0-failure strategie (min. once per year)</t>
  </si>
  <si>
    <t>5.5</t>
  </si>
  <si>
    <t>Sind für die zugelieferten Serienprodukte die erforderlichen Freigaben vorhanden und die erforderlichen Verbesserungsmaßnahmen umgesetzt?</t>
  </si>
  <si>
    <t>Are the required releases for the supplied serial products available and the required improvement measures implemented?</t>
  </si>
  <si>
    <t>­ Erstmusterberichte gemäß VDA
­ Fähigkeitsnachweise für wichtige Merkmale</t>
  </si>
  <si>
    <t>- First sample report according to VDA
- Capability evidence for important characteristics</t>
  </si>
  <si>
    <t>5.6</t>
  </si>
  <si>
    <t>Werden die mit dem Kunden vereinbarten Verfahren bzgl. beigestellter Produkte eingehalten?</t>
  </si>
  <si>
    <t>Are the procedures agreed with the customer, regarding customer-supplied products, maintained?</t>
  </si>
  <si>
    <t>5.7</t>
  </si>
  <si>
    <t>Sind die Lagerbestände des Vormaterials den Produktionserfordernissen angepaßt?</t>
  </si>
  <si>
    <r>
      <t xml:space="preserve">Maßnahmenplan
</t>
    </r>
    <r>
      <rPr>
        <sz val="16"/>
        <rFont val="Arial"/>
        <family val="2"/>
      </rPr>
      <t xml:space="preserve">action plan </t>
    </r>
  </si>
  <si>
    <r>
      <t xml:space="preserve">Status-Datum:                                </t>
    </r>
    <r>
      <rPr>
        <sz val="8"/>
        <rFont val="Arial"/>
        <family val="2"/>
      </rPr>
      <t>(date of status)</t>
    </r>
  </si>
  <si>
    <r>
      <t xml:space="preserve">Lieferant:
</t>
    </r>
    <r>
      <rPr>
        <sz val="8"/>
        <rFont val="Arial"/>
        <family val="2"/>
      </rPr>
      <t>(supplier)</t>
    </r>
  </si>
  <si>
    <r>
      <t xml:space="preserve">Blatt:
</t>
    </r>
    <r>
      <rPr>
        <sz val="8"/>
        <rFont val="Arial"/>
        <family val="2"/>
      </rPr>
      <t>(page)</t>
    </r>
  </si>
  <si>
    <r>
      <t xml:space="preserve">von
</t>
    </r>
    <r>
      <rPr>
        <sz val="8"/>
        <rFont val="Arial"/>
        <family val="2"/>
      </rPr>
      <t>(from)</t>
    </r>
  </si>
  <si>
    <r>
      <t xml:space="preserve">Werk:
</t>
    </r>
    <r>
      <rPr>
        <sz val="8"/>
        <rFont val="Arial"/>
        <family val="2"/>
      </rPr>
      <t>(plant)</t>
    </r>
  </si>
  <si>
    <r>
      <t xml:space="preserve">verantwortlich bei Lieferant:
</t>
    </r>
    <r>
      <rPr>
        <sz val="8"/>
        <rFont val="Arial"/>
        <family val="2"/>
      </rPr>
      <t>(responsible)</t>
    </r>
  </si>
  <si>
    <r>
      <t xml:space="preserve">Name:
</t>
    </r>
    <r>
      <rPr>
        <sz val="8"/>
        <rFont val="Arial"/>
        <family val="2"/>
      </rPr>
      <t>(name)</t>
    </r>
  </si>
  <si>
    <t xml:space="preserve">Ausgabedatum:
(date of issue) </t>
  </si>
  <si>
    <t>lfd. Nr.</t>
  </si>
  <si>
    <t>Problembeschreibung
(problem description)</t>
  </si>
  <si>
    <t>Verantwortlich         (responsible)</t>
  </si>
  <si>
    <t>Termin           (date)</t>
  </si>
  <si>
    <r>
      <t xml:space="preserve">Status (%)                          </t>
    </r>
    <r>
      <rPr>
        <sz val="9"/>
        <rFont val="Arial"/>
        <family val="2"/>
      </rPr>
      <t xml:space="preserve">    (status)</t>
    </r>
  </si>
  <si>
    <t>AnzahlMitarbeiter / personnal:
Anzahl Q-Mitarbeiter / quality personnel:
Anzahl Produktionsstätten / production centers:
Unterlieferanten / sub suppliers:
Messmaschinen / FARO / CMM:</t>
  </si>
  <si>
    <t xml:space="preserve">  Zertifizierung …………………………</t>
  </si>
  <si>
    <t>Maßnahmen
(action)</t>
  </si>
  <si>
    <t>Bemerkung
(remarks)</t>
  </si>
  <si>
    <r>
      <t xml:space="preserve">Telefon
</t>
    </r>
    <r>
      <rPr>
        <sz val="8"/>
        <rFont val="Arial"/>
        <family val="2"/>
      </rPr>
      <t>(phone/e-mail)</t>
    </r>
  </si>
  <si>
    <t>Für weitere Prozeßschritte</t>
  </si>
  <si>
    <r>
      <t xml:space="preserve"> </t>
    </r>
    <r>
      <rPr>
        <b/>
        <sz val="22"/>
        <color indexed="10"/>
        <rFont val="Arial"/>
        <family val="2"/>
      </rPr>
      <t>Wird nicht bewertet</t>
    </r>
  </si>
  <si>
    <t>Are the stock levels of input material matched to production needs?</t>
  </si>
  <si>
    <t>5.8</t>
  </si>
  <si>
    <t>Werden Vormaterialien/innerbetriebliche Restmengen zweckentsprechend angeliefert und gelagert?</t>
  </si>
  <si>
    <t>Are input material/internal residues delivered and stored according to their purpose?</t>
  </si>
  <si>
    <t>­ Lagerverwaltungssystem
­ FIFO (first in/first out)
­ Ordnung und Sauberkeit
­ Vermischungssicherheit</t>
  </si>
  <si>
    <t xml:space="preserve">- Storage administration system
- FIFO (first in/first out)
- Tidiness and cleanliness
- Protection against damage/contamination </t>
  </si>
  <si>
    <t>5.9</t>
  </si>
  <si>
    <t>Ist das Personal für die jeweiligen Aufgaben qualifiziert?</t>
  </si>
  <si>
    <t>6</t>
  </si>
  <si>
    <t>Produktion Prozeßschritt 1:</t>
  </si>
  <si>
    <t>Production Process step 1:</t>
  </si>
  <si>
    <t>6.1</t>
  </si>
  <si>
    <t>Personal/Qualifikation (Prozeßschritt 1)</t>
  </si>
  <si>
    <t>Personnel / Qualification (Process step 1)</t>
  </si>
  <si>
    <t>6.1.1</t>
  </si>
  <si>
    <t>Sind den Mitarbeitern Verantwortung und Befugnisse zur Überwachung der Produkt-/Prozeßqualität übertragen?</t>
  </si>
  <si>
    <t>Are the employees given responsibility and monitoring the product/process quality?</t>
  </si>
  <si>
    <t>­ Werkerselbstprüfung
­ Sperrbefugnis</t>
  </si>
  <si>
    <t>- Worker self assessments
- Authority to stop production.</t>
  </si>
  <si>
    <t>6.1.2</t>
  </si>
  <si>
    <t>Sind den Mitarbeitern Verantwortung und Befugnisse zu Fertigungseinrichtungen/Fertigungsumfeld übertragen?</t>
  </si>
  <si>
    <t>Are the employees given responsibility and authority for production equipment and environment?</t>
  </si>
  <si>
    <t xml:space="preserve">­ Ordnung und Sauberkeit
­ Reparatur und Wartung durchführen bzw. veranlassen
­ Einrichtung und Abgleich von Prüf-/Meßmittel durchführen/ veranlassen. </t>
  </si>
  <si>
    <t>- Tidiness and cleanliness
- Carrying out or ordering repair and maintenance work
- Carrying out/ordering the Installation and calibration of inspection, measuring and test equipment.</t>
  </si>
  <si>
    <t>6.1.3</t>
  </si>
  <si>
    <t>Sind die Mitarbeiter geeignet, die gestellten Aufgaben zu erfüllen und wird deren Qualifikation aufrecht erhalten?</t>
  </si>
  <si>
    <t>Are the employees suitable to perform the required tasks and is their qualification maintained?</t>
  </si>
  <si>
    <t>­ Einweisungs-/Schulungs-/Qualifikationsnachweise zum Prozeß 
­ Eignungsnachweise (z. B. Schweißerzeugnisse, Sehtest, Staplerschein)
- Q-Matrix
- Schulungsplan</t>
  </si>
  <si>
    <t>- Introduction/Training/Qualification records about the process
- Qualification records (e.g. Welder certificates, sight tests,
  driving license for industrial trucks)
- Qualification matrix
- Training plan</t>
  </si>
  <si>
    <t>6.1.4</t>
  </si>
  <si>
    <t>Gibt es einen Personaleinsatzplan mit Vertreterregelung?</t>
  </si>
  <si>
    <t>Is there a personnel plan with a replacement ruling?</t>
  </si>
  <si>
    <t>- Schichtplan</t>
  </si>
  <si>
    <t>- Shift plan (contract related)</t>
  </si>
  <si>
    <t>6.1.5</t>
  </si>
  <si>
    <t>Sind lnstrumentarien zur Steigerung der Mitarbeitermotivation wirksam eingesetzt?</t>
  </si>
  <si>
    <t>Are instruments to increase employee motivation effectively implemented?</t>
  </si>
  <si>
    <t>­ Qualitätsinformationen (Soll-/Istwerte)
­ Verbesserungsvorschläge</t>
  </si>
  <si>
    <t>- Quality information (Specified/Actual values)
- Improvement suggestions</t>
  </si>
  <si>
    <t>6.2</t>
  </si>
  <si>
    <t xml:space="preserve">Betriebsmittel/Einrichtungen (Prozeßschritt 1) </t>
  </si>
  <si>
    <t>Production Material/ Equipment (Process step 1)</t>
  </si>
  <si>
    <t>6.2.1</t>
  </si>
  <si>
    <t>Werden mit den Fertigungseinrichtungen/Werkzeugen die produktspezifischen Qualitätsforderungen erfüllt?</t>
  </si>
  <si>
    <t>Are the product-specific quality requirements fulfilled with the production equipment/tools?</t>
  </si>
  <si>
    <t>­ Maschinen-/Prozeßfähgikeitsnachweise für wichtige Merkmale/
  prozeßbestimmende Parameter
­ Zwangssteuerung/Regelung wichtiger Parameter</t>
  </si>
  <si>
    <t>- Machine/Process capability evidence important characteristics/process parameters
- Compulsory control/regulation of important parameters</t>
  </si>
  <si>
    <t>6.2.2</t>
  </si>
  <si>
    <t>Können mit den eingesetzten Meß-, und Prüfeinrichtungen die Qualitätsforderungen während der Serienfertigung wirksam überwacht werden?</t>
  </si>
  <si>
    <t>Can the quality requirements be monitored effective during serial production with the implemented inspection, measuring and test equipment?</t>
  </si>
  <si>
    <t>­ Meßgenauigkeit/Prüfmittelfähigkeit
­ Datenerfassung und Auswertbarkeit</t>
  </si>
  <si>
    <t>- Measuring accuracy/inspection. Measuring and test equipment capabilities
- Date acquisition and analysis</t>
  </si>
  <si>
    <t>6.2.3</t>
  </si>
  <si>
    <t>Sind die Arbeits-, und Prüfplätze den Erfordernissen angemessen?</t>
  </si>
  <si>
    <t>Are the work and inspection stations appropriate to the needs?</t>
  </si>
  <si>
    <t>­ Ergonomie
­ Beleuchtung
­ Ordnung und Sauberkeit
- Nacharbeitsplatz</t>
  </si>
  <si>
    <t>- Ergonomics
- Lighting
- Tidiness and cleanliness
- Rework</t>
  </si>
  <si>
    <t>6.2.4</t>
  </si>
  <si>
    <t>Sind in den Fertigungs- und Prüfunterlagen die relevanten Angaben vollständig aufgeführt und sind sie eingehalten?</t>
  </si>
  <si>
    <t>Are the relevant details in the production and inspection documents complete and maintained?</t>
  </si>
  <si>
    <t>­ Prozeßparameter (z. B.: Drücke, Temperaturen, Zeiten,
  Geschwindigkeiten)
­ Prüfvorgaben (wichtige Merkmale, Prüfmittel, Methoden, Prüfhäufigkeiten)
­ Eingriffsgrenzen in Prozeßregelkarten
­ Maschinen- und Prozeßfähigkeitsnachweise</t>
  </si>
  <si>
    <t>- Process parameters (e.g. pressures, temperatures, times, speeds)
- Inspection requirements (important characteristics, inspection, measuring and test equipment, methods, frequencies)
- Intervention limits in process control charts
- Machine and process capability records</t>
  </si>
  <si>
    <t>6.2.5</t>
  </si>
  <si>
    <t>Sind für Einstellarbeiten die erforderlichen Hilfsmittel vorhanden?</t>
  </si>
  <si>
    <t>Are the necessary auxiliary means available for adjustments?</t>
  </si>
  <si>
    <t>­ Einstellpläne
­ Einrichthilfen/Vergleichshilfen</t>
  </si>
  <si>
    <t>- Tooling plans
- Tool setting aids/comparison aids</t>
  </si>
  <si>
    <t>6.2.6</t>
  </si>
  <si>
    <t>Erfolgt eine Freigabe von Fertigungsanläufen und werden Einstelldaten sowie Abweichungen erfaßt?</t>
  </si>
  <si>
    <t>Is an approval for production starts issued and are adjustment details, as well as deviations recorded?</t>
  </si>
  <si>
    <t>­ Neues, geändertes Produkt
­ Stillstand der Einrichtung/Prozeßunterbrechung
­ Reparatur, Werkzeugwechsel
­ Materialwechsel (z. B. Chargenwechsel)
­ Geänderte Fertigungsparameter
­ Ordnung und Sauberkeit am Arbeitsplatz</t>
  </si>
  <si>
    <t>- New, changed product
- Standstill of the equipment/process interruption
- Repair, tool change
- Material change (e.g. Batch/heat change)
- Changed production parameters
- Tidiness and cleanliness at the work station</t>
  </si>
  <si>
    <t>6.2.7</t>
  </si>
  <si>
    <t xml:space="preserve"> Umweltpolitik</t>
  </si>
  <si>
    <t xml:space="preserve"> Verpflichtung zur Vermeidung von Umweltbelastungen und wie wird diese dargestellt?
Verpflichtung zur Einhaltung von relevanten Umweltvorschriften?
Wie hat das Unternehmen die für seine Produktion und Tätigkeiten relevanten gesetzlichen Umweltanforderungen ermittelt? (Umweltonline)</t>
  </si>
  <si>
    <t>Energie</t>
  </si>
  <si>
    <t>Verpflichtung zur Vermeidung von Umweltbelastungen und wie wird diese dargestellt?
Verpflichtung zur Einhaltung von relevanten Umweltvorschriften?
Liegt eine Übersicht der gültigen gesetzlichen Vorschriften vor? Wie wird diese aktualisiert? (Umweltonline)!?</t>
  </si>
  <si>
    <t>Liegen für das vorangegangene Jahr, Stoff- und Energiebilanzen vor? 
Wie werden diese bewertet?</t>
  </si>
  <si>
    <t>Entsorgung</t>
  </si>
  <si>
    <t xml:space="preserve">Gefahrenstoffe Stoffe 
</t>
  </si>
  <si>
    <t xml:space="preserve">Gefahrenstoffe Stoffe </t>
  </si>
  <si>
    <t>Liegen für das vorangegangene Jahr, Stoff- und Energiebilanzen vor? 
Wie werden diese bewertet?
Werden hieraus Maßnahmen abgeleitet?</t>
  </si>
  <si>
    <t>Notfallmanagement</t>
  </si>
  <si>
    <t>Genehmigungen</t>
  </si>
  <si>
    <r>
      <t>Gibt es ein Schadstoffkataster?
Wie und von wem werden umweltgefährdende Stoffe beschafft ?
Wie stellt das Unternehmen sicher, dass die Stoffe nach REACh registiert sind?</t>
    </r>
    <r>
      <rPr>
        <b/>
        <sz val="10"/>
        <rFont val="Arial"/>
        <family val="2"/>
      </rPr>
      <t xml:space="preserve"> </t>
    </r>
    <r>
      <rPr>
        <sz val="10"/>
        <rFont val="Arial"/>
        <family val="2"/>
      </rPr>
      <t>(Registrierung, Bewertung und Zulassung von Chemikalien = neue europäische Chemikalienverordnung)
-Wie ist der Umgang mit umweltgefährdenden Stoffen geregelt? (z.B. Bohremulsion, Schleifstäube etc)
Was ist zu tun, wenn Oel ausläuft?
Betriebsanweisungen für Gefahrenstoffe? Sind diese vollständig vorhanden?</t>
    </r>
  </si>
  <si>
    <t>Liegen Notfall- und Alarmpläne sowie 
Gefahrenabwehrplan
Meldeordnung
Feuerwehrplan vor?
Sind diese aktuell?
Wie und wann wurde deren Wirksamkeit überprüft?
Wurde dies mit externen Stellen abgesprochen?</t>
  </si>
  <si>
    <t>Liegen Notfall- und Alarmpläne sowie
Gefahrenabwehrplan
Meldeordnung
Feuerwehrplan vor?
Sind diese aktuell?
Wie und wann wurde deren Wirksamkeit überprüft?
Wurde dies mit externen Stellen abgesprochen?</t>
  </si>
  <si>
    <t>Mitarbeiterinformation</t>
  </si>
  <si>
    <t>Liegt ein Genehmigungskataster vor?
Gibt es eine Übersicht der Auflagen aus Genehmigungen?
Wie werden  die Auflagen aus den Genehmigungsbescheiden umgesetzt bzw. die Umsetzung verfolgt?
Werden hieraus Maßnahmen abgeleitet?
Wie werden die Termine für die Überprüfung überwachungspflichtiger Anlagen verfolgt?</t>
  </si>
  <si>
    <t>überwachungsbedürftige Anlagen</t>
  </si>
  <si>
    <t>Wie werden die Termine für die Überprüfung überwachungspflichtiger Anlagen verfolgt?
Liegt eine aktuelle Lösungsmittelbilanz vor? Wie wird diese bewertet?
Werden alle erforderlichen Emissionsmessungen durchgeführt? Sind die Nachweise vorhanden?</t>
  </si>
  <si>
    <t>Liegen für das vorangegangene Jahr, Entsorgungs- und Abfallbilanzen vor? 
Wie werden diese bewertet?
Wie ist die Abfallentsorgung organisiert?
Werden hieraus Maßnahmen abgeleitet?
Liegen alle erforderlichen Entsorgungsnachweise vor und sind diese gültig?</t>
  </si>
  <si>
    <t>Liegen für das vorangegangene Jahr, Entsorgungs- und Abfallbilanzen vor? 
Wie werden diese bewertet?
Wie ist die Abfallentsorgung organisiert?
Werden hieraus Maßnahmen abgeleitet?
Liegen alle erforderlichen Entsorgungsnachweise vor und sind diese gülti</t>
  </si>
  <si>
    <t>Wie werden die Mitarbeiter über die betrieblichen Umweltbelange informiert ?
Wie wird sichergestellt, dass alle Mitarbeiter zum Umgang mit Gefahrstoffen unterwiesen sind?
Nachweiß der jährlichen Sicherheitsunterweisung?</t>
  </si>
  <si>
    <t>Umwelt</t>
  </si>
  <si>
    <t>Sind die erforderlichen Korrekturmaßnahmen termingerecht realisiert und auf Wirksamkeit überprüft?</t>
  </si>
  <si>
    <t>Are the required corrective actions carried out on schedule and checked for effectiveness?</t>
  </si>
  <si>
    <t>­ Risikoanalyse (Prozeß-FMEA) Fehleranalysen
­ Verbesserungsprogramme aus Audits
­ Schnittstellengespräche intern/extern
­ Interne Beanstandungen 
­ Kundenbeanstandungen</t>
  </si>
  <si>
    <t>- Risk analyses (process FMEA) Fault analyses
- improvement programs from audits
- Interface discussions Internal/external
- Internal complaints
- Customer complaints</t>
  </si>
  <si>
    <t>6.3</t>
  </si>
  <si>
    <t>Transport/Teilehandling/Lagerung/Verpack. (Prozeßschr. 1)</t>
  </si>
  <si>
    <t>Transport/ Parts Handling/ Storage/Packaging (Process step 1)</t>
  </si>
  <si>
    <t>6.3.1</t>
  </si>
  <si>
    <t>Sind die Mengen/Fertigungslosgrößen auf den Bedarf abgestimmt und werden sie gezielt zum nächsten Arbeitsgang weitergeleitet?</t>
  </si>
  <si>
    <t>Are the quantities/ Production lot size matched to the requirements and are they purposefully forwarded to the next work station?</t>
  </si>
  <si>
    <t xml:space="preserve">­ Ausreichend geeignete Transportmittel
­ Definierte Lagerplätze
­ Nur Weitergabe von i. O. Teilen </t>
  </si>
  <si>
    <t>- Sufficiently suitable transport means
- Defined Storage areas
- Only transfer of satisfactory parts</t>
  </si>
  <si>
    <t>6.3.2</t>
  </si>
  <si>
    <t>Werden Produkte/Bauteile zweckentsprechend gelagert und sind die Transportmittel/ Verpackungseinrichtungen auf die speziellen Eigenschaften der Produkt/Bauteile abgestimmt?</t>
  </si>
  <si>
    <t>Are products/components appropriately stored and are the transport means/packaging equipment tuned to the special properties of the product/ components?</t>
  </si>
  <si>
    <t>­ Lagermengen
­ Schutz vor Beschädigung
­ Ordnung, Sauberkeit, Überfüllung (Lagerplätze, Behälter)
- FiFo</t>
  </si>
  <si>
    <t xml:space="preserve">- Stock levels
- Protection against damage
- Tidiness, cleanliness, overstocking (storage areas, containers)
-  First In - First Out
</t>
  </si>
  <si>
    <t>6.3.3</t>
  </si>
  <si>
    <t>Werden Ausschuß-, Nacharbeits- und Einrichtteile sowie innerbetriebliche Restmengen konsequent separiert und gekennzeichnet?</t>
  </si>
  <si>
    <t>Are rejects, rework and adjustment parts, as well as internal residues strictly separated and identified?</t>
  </si>
  <si>
    <t>­ Sperrlager, Sperrbereiche
­ Gekennzeichnete Behälter für Ausschuß, Nacharbeit und Einrichtteile
­ Fehlerhafte Produkte und Fehlermerkmale
­ Kennzeichnung
­ Definierte Ausschleuse-/Nacharbeitsstationen in der Fertigung</t>
  </si>
  <si>
    <t>- Holding store, holding areas
- Marked containers for rejects, rework parts and adjustment Parts
- Nonconforming products and nonconformity characteristics 
- Identification/marking
- Defined transfer/rework stations in the production department</t>
  </si>
  <si>
    <t>6.3.4</t>
  </si>
  <si>
    <t>Ist der Material- und Teilefluß gegen Vermischung/Verwechslung abgesichert und die Rückverfolgbarkeit gewährleistet?</t>
  </si>
  <si>
    <t>Is the material and parts flow secured against mix ups/ exchanges by mistake and traceability guaranteed?</t>
  </si>
  <si>
    <t>­ Teilekennzeichnung
­ Kennzeichnung des Arbeits-, Prüf- und Verwendungsstatus
­ Chargenkennzeichnung
­ Verfallsdatum
­ Entfernung ungültiger Kennzeichnungen
­ Arbeitspapiere mit Teile-/Produktionsstammdaten.
­ Konstruktionsstand, Vormaterial und Fertigprodukte</t>
  </si>
  <si>
    <t>- Identification/ Marking of parts
- Identification/ Marking of the operational, inspection and
  test and application status
- Batch/heat numbering
- Expiry date
- Removal of invalid identification/marking
- Working documents with parts/production data.</t>
  </si>
  <si>
    <t>6.3.5</t>
  </si>
  <si>
    <t>Werden Werkzeuge, Einrichtungen und Prüfmittel sachgemäß gelagert?</t>
  </si>
  <si>
    <t>Are tools, equipment and inspection, measuring and test equipment stored correctly?</t>
  </si>
  <si>
    <t xml:space="preserve">­ Beschädigungssichere Lagerung
­ Ordnung und Sauberkeit
­ Definierter Lagerort
­ Verwaltete Ausgabe
­ Umwelteinflüsse
­ Kennzeichnung
­ Definierter Freigabe- und Änderungsstand. </t>
  </si>
  <si>
    <t>- Storage without Risk of damage
- Tidiness and cleanliness
- Defined Storage location
- Environmental influences
- Identification/ marking
- Defined release and revision status</t>
  </si>
  <si>
    <t>6.4</t>
  </si>
  <si>
    <t>Fehleranalyse/Korrektur/Kont. Verbesserung (Prozeßschr. 1)</t>
  </si>
  <si>
    <t>Fault analysis/Correction/ Continual Improvement (Process step 1)</t>
  </si>
  <si>
    <t>6.4.1</t>
  </si>
  <si>
    <t>Werden Qualitäts- und Prozeßdaten vollständig und auswertbar erfaßt?</t>
  </si>
  <si>
    <t>Are quality and process data recorded complete and ready to be evaluated?</t>
  </si>
  <si>
    <t xml:space="preserve">­ Urwertkarten
­ Fehlersammelkarten 
­ Regelkarten 
­ Datenerfassung </t>
  </si>
  <si>
    <t>- General parts
- Nonconformity lists
- Control charts
- Data acquisition</t>
  </si>
  <si>
    <t>6.4.2</t>
  </si>
  <si>
    <t>Werden die Qualitäts- und Prozeßdaten statistisch ausgewertet und Verbesserungsprogramme daraus abgeleitet?</t>
  </si>
  <si>
    <t>Are the quality und process data statistically analyzed and are improvement program derived from this?</t>
  </si>
  <si>
    <t>­ Prozeßfähigkeiten
­ Fehlerarten/Fehlerhäufigkeiten 
­ Fehlerkosten (Nichtkonformität)
­ Prozeßparameter
­ Ausschuß/Nacharbeit</t>
  </si>
  <si>
    <t>- Process capabilities
- Failure modes/failure frequencies
- Nonconformity costs
- Process parameter
- Rejects/rework</t>
  </si>
  <si>
    <t>6.4.3</t>
  </si>
  <si>
    <t>Werden bei Abweichungen von Produkt- und Prozeßforderungen die Ursachen analysiert und die Korrekturmaßnahmen auf Wirksamkeit überprüft?</t>
  </si>
  <si>
    <t>Are the causes of product and process nonconformities analyzed and the corrective actions checked for their effectiveness?</t>
  </si>
  <si>
    <t>­ Ergänzende Dimensions-, Werkstoff-, Funktions- Dauerprüfungen 
­ Ursachen-/Wirkungsdiagramm
­ FMEA/Fehleranalyse
­ Prozeßfähigkeitsanalyse
­ Q-Zirkel</t>
  </si>
  <si>
    <t>- Additional dimensional, material, functional, endurance tests 
- Cause/effect diagram
- FMEA/Fault analysis
- Process capability analysis 
- Quality Circle</t>
  </si>
  <si>
    <t>6.4.4</t>
  </si>
  <si>
    <t>Werden Prozesse und Produkte regelmäßig auditiert?</t>
  </si>
  <si>
    <t>Are processes and products regularly audited?</t>
  </si>
  <si>
    <t>­ Neue Projekte/Prozesse/Produkte
­ Nichterfüllung von Qualitätsforderungen (intern/extern)
­ Nachweisführung der Einhaltung von Qualitätsforderungen
­ Aufzeigen von Verbesserungspotentialen.
­ Kundenforderungen
­ Wichtige Merkmale
­ Funktion
­ Prozeßparameter/-fähigkeiten
­ Festgelegte Prozeß-/Verfahrensabläufe</t>
  </si>
  <si>
    <t>- New projects/processes/products
- Nonconformity with quality requirements (internal/external)
- Maintaining records of the compliance with quality requirements
- Identifying improvement potentials
 - Customer requirements
 - Important characteristics
 - Function
 - Process parameters/capabilities
 - Established processes/procedures</t>
  </si>
  <si>
    <t>6.4.5</t>
  </si>
  <si>
    <t>Unterliegen Produkt und Prozeß kontinuierlicher Verbesserung?</t>
  </si>
  <si>
    <t xml:space="preserve">Are product and process subject to continual improvement? </t>
  </si>
  <si>
    <t>­ Kostenoptimierung
­ Reduzierung von Verschwendung (z. B. Ausschuß und Nacharbeit, 
  Energie und Prozeßstoffe)
­ Verbesserung der Prozeßsicherheit, (z. B. Prozeßablaufanalyse)</t>
  </si>
  <si>
    <t>- Cost optimization
- Reduction of waste (e.g. rejects and rework)
- Improving of process safety (e.g. process analysis)</t>
  </si>
  <si>
    <t>6.4.6</t>
  </si>
  <si>
    <t>Sind für Produkt und Prozeß Zielvorgaben vorhanden und wird die Einhaltung überwacht?</t>
  </si>
  <si>
    <t>Are target parameters available for product und process and is their compliance monitored?</t>
  </si>
  <si>
    <t>­ Qualitätskennzahlen (z. B. Fehlerraten, Auditergebnisse</t>
  </si>
  <si>
    <t>- Quality indices (e.g. failure rates, audit results)</t>
  </si>
  <si>
    <t>7</t>
  </si>
  <si>
    <t>Kundenbetreuung, Kundenzufriedenheit, Service</t>
  </si>
  <si>
    <t>Customer Service, Customer Satisfaction, Service</t>
  </si>
  <si>
    <t>7.1</t>
  </si>
  <si>
    <t>7.2</t>
  </si>
  <si>
    <t>Ist die Kundenbetreuung gewährleistet?</t>
  </si>
  <si>
    <t>Is Customer Service guaranteed?</t>
  </si>
  <si>
    <t>Wichtung (von 10)</t>
  </si>
  <si>
    <t>­ Kenntnisse zum Produkteinsatz
­ Kenntnisse zu Produktproblemen
­ Mitteilung von Verbesserungsmaßnahmen
- Gewährleistung</t>
  </si>
  <si>
    <t>- Knowledge of Product application
- Knowledge of Product problems
- Implementation of New requirements
- Warranty</t>
  </si>
  <si>
    <t>7.3</t>
  </si>
  <si>
    <t>Wird auf Beanstandungen kurzfristig reagiert und die Teileversorgung sichergestellt?</t>
  </si>
  <si>
    <t>is there a quick reply after a complaint, and is the following delivery guaranted?</t>
  </si>
  <si>
    <t>- Notfallpläne</t>
  </si>
  <si>
    <t>- Emergency plans</t>
  </si>
  <si>
    <t>7.4</t>
  </si>
  <si>
    <t>Werden bei Abweichungen von Qualitätsforderungen Fehleranalysen durchgeführt und Verbesserungsmaßnahmen umgesetzt?</t>
  </si>
  <si>
    <t>Are fault analysis carried out when there are deviations from the quality requirements and are improvement measures implemented?</t>
  </si>
  <si>
    <t>­ Paretoanalysen zu Fehlermerkmalen (intern/extern)
­ Einsatz von Problembeseitigungsmethoden (z. B. 8-D-Report)
­ Wirksamkeitsprüfung</t>
  </si>
  <si>
    <t>- PARETO Analysis of failure characteristics (internal/external)
- Use of problem solving methods (e.g. 8D Report)
- Check of effectiveness</t>
  </si>
  <si>
    <t>7.5</t>
  </si>
  <si>
    <t>Is the personnel qualified für each task?</t>
  </si>
  <si>
    <t>- Kundenbetreuung</t>
  </si>
  <si>
    <t>- Customer service</t>
  </si>
  <si>
    <t>Produktion Prozeßschritt 2:</t>
  </si>
  <si>
    <t>Production Process step 2:</t>
  </si>
  <si>
    <t>Personal/Qualifikation (Prozeßschritt 2)</t>
  </si>
  <si>
    <t>Personnel / Qualification (Process step 2)</t>
  </si>
  <si>
    <t xml:space="preserve">Betriebsmittel/Einrichtungen (Prozeßschritt 2) </t>
  </si>
  <si>
    <t>Production Material/ Equipment (Process step 2)</t>
  </si>
  <si>
    <t>Transport/Teilehandling/Lagerung/Verpack. (Prozeßschr. 2)</t>
  </si>
  <si>
    <t>Transport/ Parts Handling/ Storage/Packaging (Process step 2)</t>
  </si>
  <si>
    <t>Fehleranalyse/Korrektur/Kont. Verbesserung (Prozeßschr. 2)</t>
  </si>
  <si>
    <t>Fault analysis/Correction/ Continual Improvement (Process step 2)</t>
  </si>
  <si>
    <t>Produktion Prozeßschritt 3:</t>
  </si>
  <si>
    <t>Production Process step 3:</t>
  </si>
  <si>
    <t>Personal/Qualifikation (Prozeßschritt 3)</t>
  </si>
  <si>
    <t>Personnel / Qualification (Process step 3)</t>
  </si>
  <si>
    <t xml:space="preserve">Betriebsmittel/Einrichtungen (Prozeßschritt 3) </t>
  </si>
  <si>
    <t>Production Material/ Equipment (Process step 3)</t>
  </si>
  <si>
    <t>Transport/Teilehandling/Lagerung/Verpack. (Prozeßschr. 3)</t>
  </si>
  <si>
    <t>Transport/ Parts Handling/ Storage/Packaging (Process step 3)</t>
  </si>
  <si>
    <t>Fehleranalyse/Korrektur/Kont. Verbesserung (Prozeßschr. 3)</t>
  </si>
  <si>
    <t>Fault analysis/Correction/ Continual Improvement (Process step 3)</t>
  </si>
  <si>
    <t>Produktion Prozeßschritt 4:</t>
  </si>
  <si>
    <t>Production Process step 4:</t>
  </si>
  <si>
    <t>Personal/Qualifikation (Prozeßschritt 4)</t>
  </si>
  <si>
    <t>Personnel / Qualification (Process step 4)</t>
  </si>
  <si>
    <t xml:space="preserve">Betriebsmittel/Einrichtungen (Prozeßschritt 4) </t>
  </si>
  <si>
    <t>Production Material/ Equipment (Process step 4)</t>
  </si>
  <si>
    <t>Transport/Teilehandling/Lagerung/Verpack. (Prozeßschr. 4)</t>
  </si>
  <si>
    <t>Transport/ Parts Handling/ Storage/Packaging (Process step 4)</t>
  </si>
  <si>
    <t>Fehleranalyse/Korrektur/Kont. Verbesserung (Prozeßschr. 4)</t>
  </si>
  <si>
    <t>Fault analysis/Correction/ Continual Improvement (Process step 4)</t>
  </si>
  <si>
    <t>Produktion Prozeßschritt 5:</t>
  </si>
  <si>
    <t>Production Process step 5:</t>
  </si>
  <si>
    <t>Personal/Qualifikation (Prozeßschritt 5)</t>
  </si>
  <si>
    <t>Personnel / Qualification (Process step 5)</t>
  </si>
  <si>
    <t xml:space="preserve">Betriebsmittel/Einrichtungen (Prozeßschritt 5) </t>
  </si>
  <si>
    <t>Production Material/ Equipment (Process step 5)</t>
  </si>
  <si>
    <t>Transport/Teilehandling/Lagerung/Verpack. (Prozeßschr. 5)</t>
  </si>
  <si>
    <t>Transport/ Parts Handling/ Storage/Packaging (Process step 5)</t>
  </si>
  <si>
    <t>Fehleranalyse/Korrektur/Kont. Verbesserung (Prozeßschr. 5)</t>
  </si>
  <si>
    <t>Fault analysis/Correction/ Continual Improvement (Process step 5)</t>
  </si>
  <si>
    <t>Produktion Prozeßschritt 6:</t>
  </si>
  <si>
    <t>Production Process step 6:</t>
  </si>
  <si>
    <t>Personal/Qualifikation (Prozeßschritt 6)</t>
  </si>
  <si>
    <t>Personnel / Qualification (Process step 6)</t>
  </si>
  <si>
    <t xml:space="preserve">Betriebsmittel/Einrichtungen (Prozeßschritt 6) </t>
  </si>
  <si>
    <t>Production Material/ Equipment (Process step 6)</t>
  </si>
  <si>
    <t>Transport/Teilehandling/Lagerung/Verpack. (Prozeßschr. 6)</t>
  </si>
  <si>
    <t>Transport/ Parts Handling/ Storage/Packaging (Process step 6)</t>
  </si>
  <si>
    <t>Fehleranalyse/Korrektur/Kont. Verbesserung (Prozeßschr. 6)</t>
  </si>
  <si>
    <t>Fault analysis/Correction/ Continual Improvement (Process step 6)</t>
  </si>
  <si>
    <t>Produktion Prozeßschritt 7:</t>
  </si>
  <si>
    <t>Production Process step 7:</t>
  </si>
  <si>
    <t>Personal/Qualifikation (Prozeßschritt 7)</t>
  </si>
  <si>
    <t>Personnel / Qualification (Process step 7)</t>
  </si>
  <si>
    <t xml:space="preserve">Betriebsmittel/Einrichtungen (Prozeßschritt 7) </t>
  </si>
  <si>
    <t>Production Material/ Equipment (Process step 7)</t>
  </si>
  <si>
    <t>Transport/Teilehandling/Lagerung/Verpack. (Prozeßschr. 7)</t>
  </si>
  <si>
    <t>Transport/ Parts Handling/ Storage/Packaging (Process step 7)</t>
  </si>
  <si>
    <t>Fehleranalyse/Korrektur/Kont. Verbesserung (Prozeßschr. 7)</t>
  </si>
  <si>
    <t>Fault analysis/Correction/ Continual Improvement (Process step 7)</t>
  </si>
  <si>
    <t>Produktion Prozeßschritt 8:</t>
  </si>
  <si>
    <t>Production Process step 8:</t>
  </si>
  <si>
    <t>Personal/Qualifikation (Prozeßschritt 8)</t>
  </si>
  <si>
    <t>Personnel / Qualification (Process step 8)</t>
  </si>
  <si>
    <t xml:space="preserve">Betriebsmittel/Einrichtungen (Prozeßschritt 8) </t>
  </si>
  <si>
    <t>Production Material/ Equipment (Process step 8)</t>
  </si>
  <si>
    <t>Transport/Teilehandling/Lagerung/Verpack. (Prozeßschr. 8)</t>
  </si>
  <si>
    <t>Transport/ Parts Handling/ Storage/Packaging (Process step 8)</t>
  </si>
  <si>
    <t>Fehleranalyse/Korrektur/Kont. Verbesserung (Prozeßschr. 8)</t>
  </si>
  <si>
    <t>Fault analysis/Correction/ Continual Improvement (Process step 8)</t>
  </si>
  <si>
    <t>Produktion Prozeßschritt 9:</t>
  </si>
  <si>
    <t>Production Process step 9:</t>
  </si>
  <si>
    <t>Personal/Qualifikation (Prozeßschritt 9)</t>
  </si>
  <si>
    <t>Personnel / Qualification (Process step 9)</t>
  </si>
  <si>
    <t xml:space="preserve">Betriebsmittel/Einrichtungen (Prozeßschritt 9) </t>
  </si>
  <si>
    <t>Production Material/ Equipment (Process step 9)</t>
  </si>
  <si>
    <t>Transport/Teilehandling/Lagerung/Verpack. (Prozeßschr. 9)</t>
  </si>
  <si>
    <t>Transport/ Parts Handling/ Storage/Packaging (Process step 9)</t>
  </si>
  <si>
    <t>Fehleranalyse/Korrektur/Kont. Verbesserung (Prozeßschr. 9)</t>
  </si>
  <si>
    <t>Fault analysis/Correction/ Continual Improvement (Process step 9)</t>
  </si>
  <si>
    <t>Produktion Prozeßschritt 10:</t>
  </si>
  <si>
    <t>Production Process step 10:</t>
  </si>
  <si>
    <t>Personal/Qualifikation (Prozeßschritt 10)</t>
  </si>
  <si>
    <t>Personnel / Qualification (Process step 10)</t>
  </si>
  <si>
    <t xml:space="preserve">Betriebsmittel/Einrichtungen (Prozeßschritt 10) </t>
  </si>
  <si>
    <t>Production Material/ Equipment (Process step 10)</t>
  </si>
  <si>
    <t>Transport/Teilehandling/Lagerung/Verpack. (Prozeßschr. 10)</t>
  </si>
  <si>
    <t>Transport/ Parts Handling/ Storage/Packaging (Process step 10)</t>
  </si>
  <si>
    <t>Fehleranalyse/Korrektur/Kont. Verbesserung (Prozeßschr. 10)</t>
  </si>
  <si>
    <t>Fault analysis/Correction/ Continual Improvement (Process step 10)</t>
  </si>
  <si>
    <t>Blatt 3</t>
  </si>
  <si>
    <r>
      <t xml:space="preserve">VDA 6, Teil 3 - Prozeßaudit
</t>
    </r>
    <r>
      <rPr>
        <b/>
        <sz val="12"/>
        <rFont val="Arial"/>
        <family val="2"/>
      </rPr>
      <t>Ergebnisübersicht</t>
    </r>
    <r>
      <rPr>
        <b/>
        <sz val="14"/>
        <rFont val="Arial"/>
        <family val="2"/>
      </rPr>
      <t xml:space="preserve"> </t>
    </r>
  </si>
  <si>
    <t>A Produktentstehungsprozeß</t>
  </si>
  <si>
    <t>Bewertungselemente</t>
  </si>
  <si>
    <t>Erf.grad</t>
  </si>
  <si>
    <t>%</t>
  </si>
  <si>
    <t>Produktentwicklung (Design)</t>
  </si>
  <si>
    <r>
      <t>E</t>
    </r>
    <r>
      <rPr>
        <vertAlign val="subscript"/>
        <sz val="8"/>
        <rFont val="Arial"/>
        <family val="2"/>
      </rPr>
      <t>DE</t>
    </r>
  </si>
  <si>
    <t>Prozeßentwicklung</t>
  </si>
  <si>
    <r>
      <t>E</t>
    </r>
    <r>
      <rPr>
        <vertAlign val="subscript"/>
        <sz val="8"/>
        <rFont val="Arial"/>
        <family val="2"/>
      </rPr>
      <t>PE</t>
    </r>
  </si>
  <si>
    <t>B Serienproduktion</t>
  </si>
  <si>
    <t>Bewertungselemente/ Prozeßschritte</t>
  </si>
  <si>
    <r>
      <t>E</t>
    </r>
    <r>
      <rPr>
        <vertAlign val="subscript"/>
        <sz val="8"/>
        <rFont val="Arial"/>
        <family val="2"/>
      </rPr>
      <t>Z</t>
    </r>
  </si>
  <si>
    <t xml:space="preserve">Kundenbetreuung/-zufriedenheit </t>
  </si>
  <si>
    <r>
      <t>E</t>
    </r>
    <r>
      <rPr>
        <vertAlign val="subscript"/>
        <sz val="8"/>
        <rFont val="Arial"/>
        <family val="2"/>
      </rPr>
      <t>K</t>
    </r>
  </si>
  <si>
    <r>
      <t>E</t>
    </r>
    <r>
      <rPr>
        <vertAlign val="subscript"/>
        <sz val="8"/>
        <rFont val="Arial"/>
        <family val="2"/>
      </rPr>
      <t>1</t>
    </r>
  </si>
  <si>
    <r>
      <t>E</t>
    </r>
    <r>
      <rPr>
        <vertAlign val="subscript"/>
        <sz val="8"/>
        <rFont val="Arial"/>
        <family val="2"/>
      </rPr>
      <t>2</t>
    </r>
  </si>
  <si>
    <r>
      <t>E</t>
    </r>
    <r>
      <rPr>
        <vertAlign val="subscript"/>
        <sz val="8"/>
        <rFont val="Arial"/>
        <family val="2"/>
      </rPr>
      <t>3</t>
    </r>
  </si>
  <si>
    <r>
      <t>E</t>
    </r>
    <r>
      <rPr>
        <vertAlign val="subscript"/>
        <sz val="8"/>
        <rFont val="Arial"/>
        <family val="2"/>
      </rPr>
      <t>4</t>
    </r>
  </si>
  <si>
    <r>
      <t>E</t>
    </r>
    <r>
      <rPr>
        <vertAlign val="subscript"/>
        <sz val="8"/>
        <rFont val="Arial"/>
        <family val="2"/>
      </rPr>
      <t>5</t>
    </r>
  </si>
  <si>
    <r>
      <t>E</t>
    </r>
    <r>
      <rPr>
        <vertAlign val="subscript"/>
        <sz val="8"/>
        <rFont val="Arial"/>
        <family val="2"/>
      </rPr>
      <t>6</t>
    </r>
  </si>
  <si>
    <r>
      <t>E</t>
    </r>
    <r>
      <rPr>
        <vertAlign val="subscript"/>
        <sz val="8"/>
        <rFont val="Arial"/>
        <family val="2"/>
      </rPr>
      <t>7</t>
    </r>
  </si>
  <si>
    <t>Durchschnittliche Note aus der Lieferantenbewertung der letzten 6 Monate?</t>
  </si>
  <si>
    <r>
      <t>E</t>
    </r>
    <r>
      <rPr>
        <vertAlign val="subscript"/>
        <sz val="8"/>
        <rFont val="Arial"/>
        <family val="2"/>
      </rPr>
      <t>8</t>
    </r>
  </si>
  <si>
    <r>
      <t>E</t>
    </r>
    <r>
      <rPr>
        <vertAlign val="subscript"/>
        <sz val="8"/>
        <rFont val="Arial"/>
        <family val="2"/>
      </rPr>
      <t>9</t>
    </r>
  </si>
  <si>
    <r>
      <t>E</t>
    </r>
    <r>
      <rPr>
        <vertAlign val="subscript"/>
        <sz val="8"/>
        <rFont val="Arial"/>
        <family val="2"/>
      </rPr>
      <t>10</t>
    </r>
  </si>
  <si>
    <r>
      <t>Erfüllunggrad (Mittelwert E</t>
    </r>
    <r>
      <rPr>
        <vertAlign val="subscript"/>
        <sz val="8"/>
        <rFont val="Arial"/>
        <family val="2"/>
      </rPr>
      <t>1</t>
    </r>
    <r>
      <rPr>
        <sz val="8"/>
        <rFont val="Arial"/>
        <family val="2"/>
      </rPr>
      <t>-E</t>
    </r>
    <r>
      <rPr>
        <vertAlign val="subscript"/>
        <sz val="8"/>
        <rFont val="Arial"/>
        <family val="2"/>
      </rPr>
      <t>n</t>
    </r>
    <r>
      <rPr>
        <sz val="8"/>
        <rFont val="Arial"/>
        <family val="2"/>
      </rPr>
      <t>)</t>
    </r>
  </si>
  <si>
    <r>
      <t>E</t>
    </r>
    <r>
      <rPr>
        <vertAlign val="subscript"/>
        <sz val="8"/>
        <rFont val="Arial"/>
        <family val="2"/>
      </rPr>
      <t>PG</t>
    </r>
  </si>
  <si>
    <r>
      <t>Auswertung der Unterelemente mit QM-Systembezug</t>
    </r>
    <r>
      <rPr>
        <sz val="10"/>
        <rFont val="Arial"/>
        <family val="2"/>
      </rPr>
      <t xml:space="preserve"> (Mittelwert Prozeßschritt 1-n)</t>
    </r>
  </si>
  <si>
    <t>Unterelemente</t>
  </si>
  <si>
    <t>Personal/Qualifikation</t>
  </si>
  <si>
    <r>
      <t>E</t>
    </r>
    <r>
      <rPr>
        <vertAlign val="subscript"/>
        <sz val="8"/>
        <rFont val="Arial"/>
        <family val="2"/>
      </rPr>
      <t>U1</t>
    </r>
  </si>
  <si>
    <t>Betriebsmittel/Einrichtungen</t>
  </si>
  <si>
    <r>
      <t>E</t>
    </r>
    <r>
      <rPr>
        <vertAlign val="subscript"/>
        <sz val="8"/>
        <rFont val="Arial"/>
        <family val="2"/>
      </rPr>
      <t>U2</t>
    </r>
  </si>
  <si>
    <t>Transport/Teilehandlung</t>
  </si>
  <si>
    <r>
      <t>E</t>
    </r>
    <r>
      <rPr>
        <vertAlign val="subscript"/>
        <sz val="8"/>
        <rFont val="Arial"/>
        <family val="2"/>
      </rPr>
      <t>U3</t>
    </r>
  </si>
  <si>
    <t xml:space="preserve"> Fehleranalysen, Korrekturen, KVP</t>
  </si>
  <si>
    <r>
      <t>E</t>
    </r>
    <r>
      <rPr>
        <vertAlign val="subscript"/>
        <sz val="8"/>
        <rFont val="Arial"/>
        <family val="2"/>
      </rPr>
      <t>U4</t>
    </r>
  </si>
  <si>
    <t>C Prozesse mit besonderer Archivierungspflicht (D)</t>
  </si>
  <si>
    <t>D-Teile</t>
  </si>
  <si>
    <r>
      <t>E</t>
    </r>
    <r>
      <rPr>
        <vertAlign val="subscript"/>
        <sz val="8"/>
        <rFont val="Arial"/>
        <family val="2"/>
      </rPr>
      <t>D</t>
    </r>
  </si>
  <si>
    <t>Blatt 2</t>
  </si>
  <si>
    <r>
      <t>Übersicht der bewerteten Fragen</t>
    </r>
    <r>
      <rPr>
        <b/>
        <sz val="14"/>
        <rFont val="Arial"/>
        <family val="2"/>
      </rPr>
      <t xml:space="preserve"> </t>
    </r>
  </si>
  <si>
    <t>Erfüllungsgrad (%)</t>
  </si>
  <si>
    <t>a)</t>
  </si>
  <si>
    <t>.1</t>
  </si>
  <si>
    <t>.2</t>
  </si>
  <si>
    <t>.3</t>
  </si>
  <si>
    <t>.4</t>
  </si>
  <si>
    <t>.5</t>
  </si>
  <si>
    <t>.6</t>
  </si>
  <si>
    <t>1 Planung</t>
  </si>
  <si>
    <t>2 Realisierung</t>
  </si>
  <si>
    <t>b)</t>
  </si>
  <si>
    <t>3 Planung</t>
  </si>
  <si>
    <t xml:space="preserve"> 4 Realisierung</t>
  </si>
  <si>
    <t>B) Serienproduktion</t>
  </si>
  <si>
    <t>.3.</t>
  </si>
  <si>
    <t>.7</t>
  </si>
  <si>
    <t>.8</t>
  </si>
  <si>
    <t>.9</t>
  </si>
  <si>
    <t>5 Zulieferanten/Vormaterial</t>
  </si>
  <si>
    <t>6 Produktion (Bewertung je Prozeßschritt)</t>
  </si>
  <si>
    <t>6.1 Personal/Qualifikation</t>
  </si>
  <si>
    <t>6.2 Betriebsmittel/Einrichtungen</t>
  </si>
  <si>
    <t>6.3 Transport/Teilehandlung</t>
  </si>
  <si>
    <t xml:space="preserve"> 6.4 Fehleranalysen, Korrekturen, KVP</t>
  </si>
  <si>
    <t>Auswertung der Unterelemente mit QM-Systembezug Element BG (Mittelwert Prozeßschritt 1-n)</t>
  </si>
  <si>
    <r>
      <t>E</t>
    </r>
    <r>
      <rPr>
        <vertAlign val="subscript"/>
        <sz val="8"/>
        <rFont val="Arial"/>
        <family val="2"/>
      </rPr>
      <t>U1</t>
    </r>
    <r>
      <rPr>
        <sz val="8"/>
        <rFont val="Arial"/>
        <family val="2"/>
      </rPr>
      <t xml:space="preserve"> (%)</t>
    </r>
  </si>
  <si>
    <r>
      <t>E</t>
    </r>
    <r>
      <rPr>
        <vertAlign val="subscript"/>
        <sz val="8"/>
        <rFont val="Arial"/>
        <family val="2"/>
      </rPr>
      <t>U2</t>
    </r>
    <r>
      <rPr>
        <sz val="8"/>
        <rFont val="Arial"/>
        <family val="2"/>
      </rPr>
      <t xml:space="preserve"> (%)</t>
    </r>
  </si>
  <si>
    <r>
      <t>E</t>
    </r>
    <r>
      <rPr>
        <vertAlign val="subscript"/>
        <sz val="8"/>
        <rFont val="Arial"/>
        <family val="2"/>
      </rPr>
      <t>U3</t>
    </r>
    <r>
      <rPr>
        <sz val="8"/>
        <rFont val="Arial"/>
        <family val="2"/>
      </rPr>
      <t xml:space="preserve"> (%)</t>
    </r>
  </si>
  <si>
    <r>
      <t>E</t>
    </r>
    <r>
      <rPr>
        <vertAlign val="subscript"/>
        <sz val="8"/>
        <rFont val="Arial"/>
        <family val="2"/>
      </rPr>
      <t>U4</t>
    </r>
    <r>
      <rPr>
        <sz val="8"/>
        <rFont val="Arial"/>
        <family val="2"/>
      </rPr>
      <t xml:space="preserve"> (%)</t>
    </r>
  </si>
  <si>
    <t xml:space="preserve">7 Kundenbetreuung/Kundenzufriedenheit (Service) </t>
  </si>
  <si>
    <t>C) Prozesse mit besonderer Archivierungspflicht (D)</t>
  </si>
  <si>
    <t>.10</t>
  </si>
  <si>
    <t>.11</t>
  </si>
  <si>
    <t>8 D-Teile (D)</t>
  </si>
  <si>
    <r>
      <t>Erfüllungsgrad E</t>
    </r>
    <r>
      <rPr>
        <vertAlign val="subscript"/>
        <sz val="8"/>
        <rFont val="Arial"/>
        <family val="2"/>
      </rPr>
      <t>PG</t>
    </r>
    <r>
      <rPr>
        <sz val="8"/>
        <rFont val="Arial"/>
        <family val="2"/>
      </rPr>
      <t xml:space="preserve"> nach Produktgruppen Element B6 (%) Mittelwert E1 - En)</t>
    </r>
  </si>
  <si>
    <t>Produktgruppen</t>
  </si>
  <si>
    <t>Prozeßschritt</t>
  </si>
  <si>
    <t>alle</t>
  </si>
  <si>
    <r>
      <t>E</t>
    </r>
    <r>
      <rPr>
        <vertAlign val="subscript"/>
        <sz val="8"/>
        <rFont val="Arial"/>
        <family val="2"/>
      </rPr>
      <t>PG</t>
    </r>
    <r>
      <rPr>
        <sz val="8"/>
        <rFont val="Arial"/>
        <family val="2"/>
      </rPr>
      <t xml:space="preserve"> (%)</t>
    </r>
  </si>
  <si>
    <t>Anmerkung: Frage ist nicht bewertet = Eintrag nb</t>
  </si>
  <si>
    <r>
      <t>E</t>
    </r>
    <r>
      <rPr>
        <vertAlign val="subscript"/>
        <sz val="10"/>
        <rFont val="Arial"/>
        <family val="2"/>
      </rPr>
      <t>P</t>
    </r>
    <r>
      <rPr>
        <sz val="10"/>
        <rFont val="Arial"/>
        <family val="2"/>
      </rPr>
      <t>=</t>
    </r>
  </si>
  <si>
    <t>Prozessaudit</t>
  </si>
  <si>
    <t>Audit durchgeführt am:</t>
  </si>
  <si>
    <t>Datum des Berichtes:</t>
  </si>
  <si>
    <t>Name</t>
  </si>
  <si>
    <t>Abteilung / Funktion</t>
  </si>
  <si>
    <t>Telefon</t>
  </si>
  <si>
    <t xml:space="preserve">e-mail  </t>
  </si>
  <si>
    <t>Auditor</t>
  </si>
  <si>
    <t>Wilkens, Günter</t>
  </si>
  <si>
    <t>Co-Auditor</t>
  </si>
  <si>
    <t>wichtige Produkte/ Dienstleistungen:</t>
  </si>
  <si>
    <t>wichtige Kunden:</t>
  </si>
  <si>
    <t xml:space="preserve">  Zertifizierung nach DIN EN ISO 9001</t>
  </si>
  <si>
    <t xml:space="preserve">gültig bis: </t>
  </si>
  <si>
    <t>durchgeführt von:</t>
  </si>
  <si>
    <t>gültig bis:</t>
  </si>
  <si>
    <t>Teilnehmer des Lieferanten</t>
  </si>
  <si>
    <t xml:space="preserve">   </t>
  </si>
  <si>
    <t>Ergebnis:</t>
  </si>
  <si>
    <t>Gesamterfüllungsgrad:</t>
  </si>
  <si>
    <t>Einstufung rechnerisch:</t>
  </si>
  <si>
    <t>Einstufung Auditor:</t>
  </si>
  <si>
    <t>Bemerkung zur Einstufung (Auditor/Lieferant):</t>
  </si>
  <si>
    <t>zu optimierende Punkte:</t>
  </si>
  <si>
    <t xml:space="preserve">Maßnahmenplan erstellen bis spätestens: </t>
  </si>
  <si>
    <r>
      <t>E</t>
    </r>
    <r>
      <rPr>
        <vertAlign val="subscript"/>
        <sz val="8"/>
        <rFont val="Arial"/>
        <family val="2"/>
      </rPr>
      <t>UM</t>
    </r>
  </si>
  <si>
    <t>E Umwelt</t>
  </si>
  <si>
    <r>
      <t>E</t>
    </r>
    <r>
      <rPr>
        <vertAlign val="subscript"/>
        <sz val="8"/>
        <rFont val="Arial"/>
        <family val="2"/>
      </rPr>
      <t>UW</t>
    </r>
  </si>
  <si>
    <t>Umwelt E</t>
  </si>
  <si>
    <t>9</t>
  </si>
  <si>
    <t>9.1</t>
  </si>
  <si>
    <t>9.2</t>
  </si>
  <si>
    <t>9.3</t>
  </si>
  <si>
    <t>9.4</t>
  </si>
  <si>
    <t>9.5</t>
  </si>
  <si>
    <t>9.6</t>
  </si>
  <si>
    <t>9.7</t>
  </si>
  <si>
    <t>9.8</t>
  </si>
  <si>
    <t>9 Umwelt (E)</t>
  </si>
  <si>
    <r>
      <t>Gesamterfüllungsgrad E</t>
    </r>
    <r>
      <rPr>
        <vertAlign val="subscript"/>
        <sz val="7.5"/>
        <rFont val="Arial"/>
        <family val="2"/>
      </rPr>
      <t>P</t>
    </r>
    <r>
      <rPr>
        <sz val="7.5"/>
        <rFont val="Arial"/>
        <family val="2"/>
      </rPr>
      <t xml:space="preserve"> (%) nach Produktionsgruppen: E</t>
    </r>
    <r>
      <rPr>
        <vertAlign val="subscript"/>
        <sz val="7.5"/>
        <rFont val="Arial"/>
        <family val="2"/>
      </rPr>
      <t>P</t>
    </r>
    <r>
      <rPr>
        <sz val="7.5"/>
        <rFont val="Arial"/>
        <family val="2"/>
      </rPr>
      <t xml:space="preserve"> (%) = (E</t>
    </r>
    <r>
      <rPr>
        <vertAlign val="subscript"/>
        <sz val="7.5"/>
        <rFont val="Arial"/>
        <family val="2"/>
      </rPr>
      <t>DE</t>
    </r>
    <r>
      <rPr>
        <sz val="7.5"/>
        <rFont val="Arial"/>
        <family val="2"/>
      </rPr>
      <t>+E</t>
    </r>
    <r>
      <rPr>
        <vertAlign val="subscript"/>
        <sz val="7.5"/>
        <rFont val="Arial"/>
        <family val="2"/>
      </rPr>
      <t>PE</t>
    </r>
    <r>
      <rPr>
        <sz val="7.5"/>
        <rFont val="Arial"/>
        <family val="2"/>
      </rPr>
      <t>+E</t>
    </r>
    <r>
      <rPr>
        <vertAlign val="subscript"/>
        <sz val="7.5"/>
        <rFont val="Arial"/>
        <family val="2"/>
      </rPr>
      <t>Z</t>
    </r>
    <r>
      <rPr>
        <sz val="7.5"/>
        <rFont val="Arial"/>
        <family val="2"/>
      </rPr>
      <t>+E</t>
    </r>
    <r>
      <rPr>
        <vertAlign val="subscript"/>
        <sz val="7.5"/>
        <rFont val="Arial"/>
        <family val="2"/>
      </rPr>
      <t>PG</t>
    </r>
    <r>
      <rPr>
        <sz val="7.5"/>
        <rFont val="Arial"/>
        <family val="2"/>
      </rPr>
      <t>+E</t>
    </r>
    <r>
      <rPr>
        <vertAlign val="subscript"/>
        <sz val="7.5"/>
        <rFont val="Arial"/>
        <family val="2"/>
      </rPr>
      <t>K</t>
    </r>
    <r>
      <rPr>
        <vertAlign val="subscript"/>
        <sz val="8"/>
        <rFont val="Arial"/>
        <family val="2"/>
      </rPr>
      <t>+EUW</t>
    </r>
    <r>
      <rPr>
        <sz val="7.5"/>
        <rFont val="Arial"/>
        <family val="2"/>
      </rPr>
      <t>)/Anz. bewerteter Elemente (%)</t>
    </r>
  </si>
  <si>
    <t>Unsatisfactory compliance with requirements, major nonconformities</t>
  </si>
  <si>
    <t xml:space="preserve">Für Bewertungen unter 10 Punkten müssen Verbesserungsmaßnahmen mit Terminen und Verantwortlichkeiten festgelegt werden. </t>
  </si>
  <si>
    <t>Punktanzahl</t>
  </si>
  <si>
    <t>Bewertung der Erfüllung einzelner Forderungen</t>
  </si>
  <si>
    <r>
      <t xml:space="preserve">Forderungen </t>
    </r>
    <r>
      <rPr>
        <b/>
        <sz val="11"/>
        <rFont val="Arial"/>
        <family val="2"/>
      </rPr>
      <t>voll</t>
    </r>
    <r>
      <rPr>
        <sz val="11"/>
        <rFont val="Arial"/>
        <family val="2"/>
      </rPr>
      <t xml:space="preserve"> erfüllt</t>
    </r>
  </si>
  <si>
    <r>
      <t xml:space="preserve">Forderungen </t>
    </r>
    <r>
      <rPr>
        <b/>
        <sz val="11"/>
        <rFont val="Arial"/>
        <family val="2"/>
      </rPr>
      <t>überwiegend</t>
    </r>
    <r>
      <rPr>
        <sz val="11"/>
        <rFont val="Arial"/>
        <family val="2"/>
      </rPr>
      <t xml:space="preserve"> erfüllt; geringe Abweichungen *</t>
    </r>
  </si>
  <si>
    <r>
      <t xml:space="preserve">Forderungen </t>
    </r>
    <r>
      <rPr>
        <b/>
        <sz val="11"/>
        <rFont val="Arial"/>
        <family val="2"/>
      </rPr>
      <t>teilweise</t>
    </r>
    <r>
      <rPr>
        <sz val="11"/>
        <rFont val="Arial"/>
        <family val="2"/>
      </rPr>
      <t xml:space="preserve"> erfüllt; größere Abweichungen </t>
    </r>
  </si>
  <si>
    <r>
      <t xml:space="preserve">Forderungen </t>
    </r>
    <r>
      <rPr>
        <b/>
        <sz val="11"/>
        <rFont val="Arial"/>
        <family val="2"/>
      </rPr>
      <t>unzureichend</t>
    </r>
    <r>
      <rPr>
        <sz val="11"/>
        <rFont val="Arial"/>
        <family val="2"/>
      </rPr>
      <t xml:space="preserve"> erfüllt; schwerwiegende Abweichungen</t>
    </r>
  </si>
  <si>
    <r>
      <t xml:space="preserve">Forderungen </t>
    </r>
    <r>
      <rPr>
        <b/>
        <sz val="11"/>
        <rFont val="Arial"/>
        <family val="2"/>
      </rPr>
      <t>nicht</t>
    </r>
    <r>
      <rPr>
        <sz val="11"/>
        <rFont val="Arial"/>
        <family val="2"/>
      </rPr>
      <t xml:space="preserve"> erfüllt</t>
    </r>
  </si>
  <si>
    <t xml:space="preserve">*) Unter überwiegend wird verstanden, daß mehr als ca. 3/4 aller Festlegungen wirksam nachgewiesen sind und kein spezielles Risiko gegeben ist. </t>
  </si>
  <si>
    <t>Gesamterfüllungs-grad 
in Prozent</t>
  </si>
  <si>
    <t>Beurteilung der Prozesse</t>
  </si>
  <si>
    <t>Bezeichnung der Beurteilung</t>
  </si>
  <si>
    <t>90 bis 100</t>
  </si>
  <si>
    <t>erfüllt</t>
  </si>
  <si>
    <t>A</t>
  </si>
  <si>
    <t>Kein Nachaudit erforderlich</t>
  </si>
  <si>
    <t>80 bis unter 90</t>
  </si>
  <si>
    <t>überwiegend erüllt</t>
  </si>
  <si>
    <t>AB</t>
  </si>
  <si>
    <t>Nachaudit möglich</t>
  </si>
  <si>
    <t>60 bis unter 80</t>
  </si>
  <si>
    <t>bedingt erfüllt</t>
  </si>
  <si>
    <t>B</t>
  </si>
  <si>
    <t>Nachaudit erforderlich</t>
  </si>
  <si>
    <t>unter 60</t>
  </si>
  <si>
    <t>nicht erfüllt</t>
  </si>
  <si>
    <t>C</t>
  </si>
  <si>
    <t>Nachaudit innerhalb 4 Wochen erforderlich</t>
  </si>
  <si>
    <t>Points</t>
  </si>
  <si>
    <t>Evaluation of compliance with individual requirements</t>
  </si>
  <si>
    <t>Comments</t>
  </si>
  <si>
    <t>Full compliance with requirements</t>
  </si>
  <si>
    <t>No comments</t>
  </si>
  <si>
    <t>Predominant compliance with requirements, minor nonconformities</t>
  </si>
  <si>
    <t>Deviation from target but without effect on function. A process problem which may potentially lead to a product nonconformance but which is hardly claimed by the internal/ external customer.</t>
  </si>
  <si>
    <t>Partial compliance with requirements; more severe nonconformities</t>
  </si>
  <si>
    <t>A process problem which may potentially lead to a product nonconformance and which is not accepted by the majority of all internal/ external customers. Examples: apparent optical defect, rework at internal customer. A claim is also to be expected from customers with a critical attitude</t>
  </si>
  <si>
    <t>No compliance with requirements</t>
  </si>
  <si>
    <t>A process problem which may potentially lead to a product nonconformance and which will surely be claimed by all internal/ external customers. Examples: safety risk, missing work steps, damages causing functional disturbances. Rework at internal customer.</t>
  </si>
  <si>
    <t>Auditdatum:</t>
  </si>
  <si>
    <t>Auditor(en):</t>
  </si>
  <si>
    <t>VDA 6, Teil 3</t>
  </si>
  <si>
    <t xml:space="preserve">Auditor(en):   </t>
  </si>
  <si>
    <t xml:space="preserve">Prozeßaudit: </t>
  </si>
  <si>
    <t xml:space="preserve">Lieferant:     </t>
  </si>
  <si>
    <t>Bewertung der Fragen</t>
  </si>
  <si>
    <t xml:space="preserve">Auditdatum:   </t>
  </si>
  <si>
    <t>Nr.</t>
  </si>
  <si>
    <t>Bemerkung</t>
  </si>
  <si>
    <t>Bew.</t>
  </si>
  <si>
    <t>Frage</t>
  </si>
  <si>
    <t>Question</t>
  </si>
  <si>
    <t>1</t>
  </si>
  <si>
    <t>1.1</t>
  </si>
  <si>
    <t>nb</t>
  </si>
  <si>
    <t>Liegen die Forderungen des Kunden vor?</t>
  </si>
  <si>
    <t>Are the customer requirements available?</t>
  </si>
  <si>
    <t>­ Zeichnungen, Normen, Spezifikationen, Lastenheft
­ Technische Lieferbedingungen, Prüfvorschriften 
­ Qualitätsvereinbarungen, Zielvereinbarungen 
­ Wichtige Produkt-/Prozeßmerkmale</t>
  </si>
  <si>
    <t>- Drawings, standards, specifications, performance specification
- Technical specifications, test specifications
- Quality agreements, target agreements
- Important product/process characteristics</t>
  </si>
  <si>
    <t>1.2</t>
  </si>
  <si>
    <t xml:space="preserve"> </t>
  </si>
  <si>
    <t>Ist ein Produktentwicklungsplan vorhanden und sind die Zielvorgaben eingehalten?</t>
  </si>
  <si>
    <t>Is a product development plan available and are the targets maintained?</t>
  </si>
  <si>
    <t>­ Kosten 
­ Termine: Planungs-/Beschaffungsfreigabe, Änderungsstop,
­ Serientermin 
­ Erstmustertermin
­ Kapazitätsstudie</t>
  </si>
  <si>
    <t>- Costs
- Deadlines: Planning/Purchasing release, modification stoppages
- Prototype/Pilot production, start of serial production Resources studies
- Setting and monitoring the target</t>
  </si>
  <si>
    <t>1.3</t>
  </si>
  <si>
    <t>Sind die Kapazitäten für die Realisierung der Produktentwicklung geplant?</t>
  </si>
  <si>
    <t>Are the resources for the realization of the product development planned?</t>
  </si>
  <si>
    <t xml:space="preserve">­ Qualifiziertes Personal
­ Durchlaufzeiten 
­ Gebäude, Räumlichkeiten (für Versuchs-/Prototypenbau
­ Werkzeuge, Einrichtungen 
­ Test-/Prüf-/Laboreinrichtungen </t>
  </si>
  <si>
    <t>- Qualified personnel
- Through put/Processing times
- Buildings, premises (for trial/prototype construction)
- Tools/Equipment
- Test/Inspection/Laboratory equipment</t>
  </si>
  <si>
    <t>1.4</t>
  </si>
  <si>
    <t>Sind die Forderungen an das Produkt ermittelt und berücksichtigt?</t>
  </si>
  <si>
    <t>Have the product requirements been determined und considered?</t>
  </si>
  <si>
    <t>­ wichtige Merkmale, Gesetzesforderungen</t>
  </si>
  <si>
    <t>- Important characteristics, legislation requirements Functional measurements</t>
  </si>
  <si>
    <t>1.5</t>
  </si>
  <si>
    <t>Wurde auf Grundlage der vorliegenden Forderungen die Machbarkeit ermittelt?</t>
  </si>
  <si>
    <t>Has the feasibility been determined based on the available requirements?</t>
  </si>
  <si>
    <t>-Herstellbarkeitsanalyse</t>
  </si>
  <si>
    <t>- Directives, standards, legislation</t>
  </si>
  <si>
    <t>1.6</t>
  </si>
  <si>
    <t>­ Projektleitung, Projektplanungsteam/Verantwortlichkeiten
­ Kommunikationsmöglichkeiten (Datenfernübertragung)
­ Informationsfluß von und zum Kunden während der Planung
  (turnusmäßige Treffen, Konferenzen)
­ Werkzeuge/Einrichtung
­ Test-/Prüf-/Laboreinrichtung
­ Termincontrolling</t>
  </si>
  <si>
    <t>Planung der Produktentwicklung (nur zu bewerten, wenn Produktentwicklung vorhanden)</t>
  </si>
  <si>
    <t>Sind für die Projektabwicklung die erforderlichen personellen und technischen Voraussetzungen geplant?</t>
  </si>
  <si>
    <t>Realisierung der Produktentwicklung (nur zu bewerten, wenn Produktentwicklung vorhanden)</t>
  </si>
  <si>
    <t>Sind alle zum jetzigen Zeitpunkt vorliegenden Teile aus Serienwerkzeugen?</t>
  </si>
  <si>
    <t>- Prozessfähigkeit ermittelt?</t>
  </si>
  <si>
    <t>­ Neues, geändertes Produkt
­ Stillstand der Einrichtung/Prozeßunterbrechung
­ Reparatur, Werkzeugwechsel
­ Materialwechsel (z. B. Chargenwechsel)
­ Geänderte Fertigungsparameter
­ Sind die Lehren gemessen und abgestimmt (Ergebnisse dokumentiert)?</t>
  </si>
  <si>
    <t>­ Risikoanalyse (Prozeß-FMEA) Fehleranalysen
­ Verbesserungsprogramme aus Audits
­ Schnittstellengespräche intern/extern
­ Interne Beanstandungen 
­ Kundenbeanstandungen (z.B. 8D-Reporte)</t>
  </si>
  <si>
    <t>­ Fehlersammelkarten 
­ Regelkarten 
­ Datenerfassung und Auswertung</t>
  </si>
  <si>
    <t>­ Qualitätskennzahlen (z. B. Fehlerraten, Auditergebnisse)</t>
  </si>
  <si>
    <t xml:space="preserve">Ist das Personal beim Lieferanten für die jeweiligen Aufgaben qualifiziert?
</t>
  </si>
  <si>
    <t>­ Einweisungs-/Schulungs-/Qualifikationsnachweise zum Prozeß 
­ Eignungsnachweise (z. B. Schweißerzeugnisse)
- Q-Matrix</t>
  </si>
  <si>
    <t>Are the necessary personnel and technical conditions for the project process planned?</t>
  </si>
  <si>
    <t>Are all current parts manufactured with serial tools?</t>
  </si>
  <si>
    <t>- Are the process capabiltiy determined?</t>
  </si>
  <si>
    <t>Is the personnel  at  the supplier qualified for the respective tasks?</t>
  </si>
  <si>
    <t>- Introduction/Training/Qualification records about the process
- Qualification records (e.g. Welder certificates)
- qualification-matrix</t>
  </si>
  <si>
    <t>- New, changed product
- Standstill of the equipment/process interruption
- Repair, tool change
- Material change (e.g. Batch/heat change)
- Changed production parameters
- Are the gauges measured/aligned and the results documented?</t>
  </si>
  <si>
    <t>- Risk analyses (process FMEA) Fault analyses
- improvement programs from audits
- Interface discussions Internal/external
- Internal complaints
- Customer complaints (e.g. 8D-reports)</t>
  </si>
  <si>
    <t>- Nonconformity lists
- Control charts
- Data acquisition</t>
  </si>
  <si>
    <t>Product Development Planning (only if existent)</t>
  </si>
  <si>
    <t xml:space="preserve">­ Ausreichend geeignete Transportmittel (f. internen Transport)
­ Definierte Lagerplätze
­ Nur Weitergabe von i. O. Teilen </t>
  </si>
  <si>
    <t>- Sufficiently suitable transport means (for internal transport)
- Defined Storage areas
- Only transfer of satisfactory parts</t>
  </si>
  <si>
    <t xml:space="preserve">- Ist die Verpackung für die Anlieferung zu KRONE abgestimmt und in ausreichender Stückzahl vorhanden?
­ Lagermengen
­ Schutz vor Beschädigung
­ Ordnung, Sauberkeit, Überfüllung (Lagerplätze, Behälter)
- FiFo
</t>
  </si>
  <si>
    <t xml:space="preserve">- Are the packaging for the transport to KRONE defined and available in adequate quantity?
- Stock levels
- Protection against damage
- Tidiness, cleanliness, overstocking (storage areas, containers)
-  First In - First Out
</t>
  </si>
  <si>
    <t>Bemerkung zur Beurteilung der Produktpallete / eigene Einschätzung (geeignet für…………)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</si>
</sst>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dd/mm/yy;@"/>
  </numFmts>
  <fonts count="47">
    <font>
      <sz val="10"/>
      <name val="Arial"/>
    </font>
    <font>
      <sz val="10"/>
      <name val="Arial"/>
      <family val="2"/>
    </font>
    <font>
      <sz val="11"/>
      <name val="Arial"/>
      <family val="2"/>
    </font>
    <font>
      <sz val="11"/>
      <name val="Arial"/>
      <family val="2"/>
    </font>
    <font>
      <b/>
      <sz val="11"/>
      <name val="Arial"/>
      <family val="2"/>
    </font>
    <font>
      <b/>
      <sz val="11"/>
      <name val="Arial"/>
      <family val="2"/>
    </font>
    <font>
      <b/>
      <sz val="12"/>
      <name val="Arial"/>
      <family val="2"/>
    </font>
    <font>
      <b/>
      <sz val="14"/>
      <name val="Arial"/>
      <family val="2"/>
    </font>
    <font>
      <b/>
      <sz val="10"/>
      <name val="Arial"/>
      <family val="2"/>
    </font>
    <font>
      <sz val="12"/>
      <name val="Arial"/>
      <family val="2"/>
    </font>
    <font>
      <sz val="8"/>
      <name val="Arial"/>
      <family val="2"/>
    </font>
    <font>
      <sz val="10"/>
      <name val="Arial"/>
      <family val="2"/>
    </font>
    <font>
      <sz val="12"/>
      <name val="Arial"/>
      <family val="2"/>
    </font>
    <font>
      <b/>
      <sz val="12"/>
      <name val="Arial"/>
      <family val="2"/>
    </font>
    <font>
      <sz val="6"/>
      <name val="Arial"/>
      <family val="2"/>
    </font>
    <font>
      <b/>
      <sz val="6"/>
      <name val="Arial"/>
      <family val="2"/>
    </font>
    <font>
      <sz val="28"/>
      <color indexed="8"/>
      <name val="Learlogo"/>
      <charset val="2"/>
    </font>
    <font>
      <sz val="7"/>
      <name val="Arial"/>
      <family val="2"/>
    </font>
    <font>
      <vertAlign val="subscript"/>
      <sz val="8"/>
      <name val="Arial"/>
      <family val="2"/>
    </font>
    <font>
      <u/>
      <sz val="8"/>
      <name val="Arial"/>
      <family val="2"/>
    </font>
    <font>
      <b/>
      <sz val="7"/>
      <name val="Arial"/>
      <family val="2"/>
    </font>
    <font>
      <vertAlign val="subscript"/>
      <sz val="10"/>
      <name val="Arial"/>
      <family val="2"/>
    </font>
    <font>
      <sz val="10"/>
      <name val="MS Sans Serif"/>
      <family val="2"/>
    </font>
    <font>
      <b/>
      <sz val="18"/>
      <name val="Arial"/>
      <family val="2"/>
    </font>
    <font>
      <sz val="9"/>
      <name val="Arial"/>
      <family val="2"/>
    </font>
    <font>
      <u/>
      <sz val="10"/>
      <color indexed="12"/>
      <name val="Helv"/>
    </font>
    <font>
      <b/>
      <sz val="8"/>
      <name val="Arial"/>
      <family val="2"/>
    </font>
    <font>
      <b/>
      <sz val="9"/>
      <name val="Arial"/>
      <family val="2"/>
    </font>
    <font>
      <sz val="8"/>
      <name val="Arial"/>
      <family val="2"/>
    </font>
    <font>
      <sz val="7.5"/>
      <name val="Arial"/>
      <family val="2"/>
    </font>
    <font>
      <vertAlign val="subscript"/>
      <sz val="7.5"/>
      <name val="Arial"/>
      <family val="2"/>
    </font>
    <font>
      <b/>
      <u/>
      <sz val="10"/>
      <name val="Arial"/>
      <family val="2"/>
    </font>
    <font>
      <b/>
      <i/>
      <sz val="22"/>
      <color indexed="48"/>
      <name val="Arial"/>
      <family val="2"/>
    </font>
    <font>
      <sz val="18"/>
      <color indexed="48"/>
      <name val="Arial"/>
      <family val="2"/>
    </font>
    <font>
      <sz val="16"/>
      <name val="Arial"/>
      <family val="2"/>
    </font>
    <font>
      <b/>
      <sz val="22"/>
      <color indexed="10"/>
      <name val="Arial"/>
      <family val="2"/>
    </font>
    <font>
      <b/>
      <sz val="12"/>
      <color indexed="17"/>
      <name val="Arial"/>
      <family val="2"/>
    </font>
    <font>
      <b/>
      <sz val="10"/>
      <color indexed="56"/>
      <name val="Arial"/>
      <family val="2"/>
    </font>
    <font>
      <b/>
      <sz val="10"/>
      <color indexed="17"/>
      <name val="Arial"/>
      <family val="2"/>
    </font>
    <font>
      <b/>
      <sz val="11"/>
      <color indexed="17"/>
      <name val="Arial"/>
      <family val="2"/>
    </font>
    <font>
      <sz val="10"/>
      <color indexed="17"/>
      <name val="Arial"/>
      <family val="2"/>
    </font>
    <font>
      <b/>
      <sz val="8"/>
      <color indexed="17"/>
      <name val="Arial"/>
      <family val="2"/>
    </font>
    <font>
      <sz val="8"/>
      <color indexed="17"/>
      <name val="Arial"/>
      <family val="2"/>
    </font>
    <font>
      <b/>
      <sz val="28"/>
      <color indexed="10"/>
      <name val="Arial"/>
      <family val="2"/>
    </font>
    <font>
      <b/>
      <sz val="18"/>
      <color indexed="10"/>
      <name val="Arial"/>
      <family val="2"/>
    </font>
    <font>
      <sz val="8"/>
      <color rgb="FF000000"/>
      <name val="Tahoma"/>
      <family val="2"/>
    </font>
    <font>
      <sz val="10.5"/>
      <name val="Arial"/>
      <family val="2"/>
    </font>
  </fonts>
  <fills count="9">
    <fill>
      <patternFill patternType="none"/>
    </fill>
    <fill>
      <patternFill patternType="gray125"/>
    </fill>
    <fill>
      <patternFill patternType="solid">
        <fgColor indexed="9"/>
        <bgColor indexed="64"/>
      </patternFill>
    </fill>
    <fill>
      <patternFill patternType="solid">
        <fgColor indexed="11"/>
        <bgColor indexed="64"/>
      </patternFill>
    </fill>
    <fill>
      <patternFill patternType="solid">
        <fgColor indexed="27"/>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s>
  <borders count="7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
    <xf numFmtId="0" fontId="0" fillId="0" borderId="0"/>
    <xf numFmtId="0" fontId="22" fillId="0" borderId="0" applyNumberFormat="0" applyFont="0" applyFill="0" applyBorder="0" applyAlignment="0" applyProtection="0"/>
    <xf numFmtId="0" fontId="25" fillId="0" borderId="0" applyNumberFormat="0" applyFill="0" applyBorder="0" applyAlignment="0" applyProtection="0">
      <alignment vertical="top"/>
      <protection locked="0"/>
    </xf>
    <xf numFmtId="0" fontId="11" fillId="0" borderId="0"/>
  </cellStyleXfs>
  <cellXfs count="664">
    <xf numFmtId="0" fontId="0" fillId="0" borderId="0" xfId="0"/>
    <xf numFmtId="0" fontId="0" fillId="2" borderId="0" xfId="0" applyFill="1" applyProtection="1">
      <protection hidden="1"/>
    </xf>
    <xf numFmtId="0" fontId="0" fillId="2" borderId="0" xfId="0" applyFill="1" applyBorder="1" applyProtection="1">
      <protection hidden="1"/>
    </xf>
    <xf numFmtId="0" fontId="14" fillId="2" borderId="1" xfId="0" applyFont="1" applyFill="1" applyBorder="1" applyAlignment="1" applyProtection="1">
      <alignment horizontal="center"/>
      <protection hidden="1"/>
    </xf>
    <xf numFmtId="0" fontId="14" fillId="2" borderId="2" xfId="0" applyFont="1" applyFill="1" applyBorder="1" applyAlignment="1" applyProtection="1">
      <alignment horizontal="center"/>
      <protection hidden="1"/>
    </xf>
    <xf numFmtId="0" fontId="15" fillId="2" borderId="2" xfId="0" applyFont="1" applyFill="1" applyBorder="1" applyAlignment="1" applyProtection="1">
      <alignment horizontal="center" vertical="center" wrapText="1"/>
      <protection hidden="1"/>
    </xf>
    <xf numFmtId="0" fontId="15" fillId="2" borderId="3" xfId="0" applyFont="1" applyFill="1" applyBorder="1" applyAlignment="1" applyProtection="1">
      <alignment horizontal="center" vertical="center" wrapText="1"/>
      <protection hidden="1"/>
    </xf>
    <xf numFmtId="0" fontId="14" fillId="2" borderId="0" xfId="0" applyFont="1" applyFill="1" applyProtection="1">
      <protection hidden="1"/>
    </xf>
    <xf numFmtId="0" fontId="14" fillId="2" borderId="0" xfId="0" applyFont="1" applyFill="1" applyBorder="1" applyProtection="1">
      <protection hidden="1"/>
    </xf>
    <xf numFmtId="0" fontId="0" fillId="2" borderId="4" xfId="0" applyFill="1" applyBorder="1" applyProtection="1">
      <protection hidden="1"/>
    </xf>
    <xf numFmtId="0" fontId="0" fillId="2" borderId="0" xfId="0" applyFill="1" applyBorder="1" applyAlignment="1" applyProtection="1">
      <alignment horizontal="left"/>
      <protection hidden="1"/>
    </xf>
    <xf numFmtId="0" fontId="0" fillId="2" borderId="5" xfId="0" applyFill="1" applyBorder="1" applyAlignment="1" applyProtection="1">
      <alignment horizontal="center"/>
      <protection hidden="1"/>
    </xf>
    <xf numFmtId="0" fontId="0" fillId="2" borderId="0" xfId="0" applyNumberFormat="1" applyFill="1" applyBorder="1" applyAlignment="1" applyProtection="1">
      <alignment horizontal="center"/>
      <protection hidden="1"/>
    </xf>
    <xf numFmtId="0" fontId="0" fillId="2" borderId="0" xfId="0" applyNumberFormat="1" applyFill="1" applyBorder="1" applyAlignment="1" applyProtection="1">
      <alignment horizontal="left"/>
      <protection hidden="1"/>
    </xf>
    <xf numFmtId="14" fontId="0" fillId="2" borderId="5" xfId="0" applyNumberFormat="1" applyFill="1" applyBorder="1" applyAlignment="1" applyProtection="1">
      <alignment horizontal="center"/>
      <protection hidden="1"/>
    </xf>
    <xf numFmtId="0" fontId="16" fillId="2" borderId="0" xfId="0" applyFont="1" applyFill="1" applyProtection="1">
      <protection hidden="1"/>
    </xf>
    <xf numFmtId="0" fontId="14" fillId="2" borderId="6" xfId="0" applyFont="1" applyFill="1" applyBorder="1" applyProtection="1">
      <protection hidden="1"/>
    </xf>
    <xf numFmtId="0" fontId="14" fillId="2" borderId="7" xfId="0" applyFont="1" applyFill="1" applyBorder="1" applyProtection="1">
      <protection hidden="1"/>
    </xf>
    <xf numFmtId="0" fontId="14" fillId="2" borderId="7" xfId="0" applyFont="1" applyFill="1" applyBorder="1" applyAlignment="1" applyProtection="1">
      <alignment horizontal="center"/>
      <protection hidden="1"/>
    </xf>
    <xf numFmtId="14" fontId="14" fillId="2" borderId="7" xfId="0" applyNumberFormat="1" applyFont="1" applyFill="1" applyBorder="1" applyAlignment="1" applyProtection="1">
      <alignment horizontal="center"/>
      <protection hidden="1"/>
    </xf>
    <xf numFmtId="0" fontId="14" fillId="2" borderId="8" xfId="0" applyFont="1" applyFill="1" applyBorder="1" applyAlignment="1" applyProtection="1">
      <alignment horizontal="center"/>
      <protection hidden="1"/>
    </xf>
    <xf numFmtId="0" fontId="14" fillId="2" borderId="1" xfId="0" applyFont="1" applyFill="1" applyBorder="1" applyProtection="1">
      <protection hidden="1"/>
    </xf>
    <xf numFmtId="0" fontId="14" fillId="2" borderId="2" xfId="0" applyFont="1" applyFill="1" applyBorder="1" applyProtection="1">
      <protection hidden="1"/>
    </xf>
    <xf numFmtId="0" fontId="14" fillId="2" borderId="3" xfId="0" applyFont="1" applyFill="1" applyBorder="1" applyProtection="1">
      <protection hidden="1"/>
    </xf>
    <xf numFmtId="0" fontId="5" fillId="2" borderId="0" xfId="0" applyFont="1" applyFill="1" applyBorder="1" applyProtection="1">
      <protection hidden="1"/>
    </xf>
    <xf numFmtId="0" fontId="0" fillId="2" borderId="5" xfId="0" applyFill="1" applyBorder="1" applyProtection="1">
      <protection hidden="1"/>
    </xf>
    <xf numFmtId="0" fontId="10" fillId="2" borderId="4" xfId="0" applyFont="1" applyFill="1" applyBorder="1" applyProtection="1">
      <protection hidden="1"/>
    </xf>
    <xf numFmtId="0" fontId="10" fillId="2" borderId="0" xfId="0" applyFont="1" applyFill="1" applyBorder="1" applyProtection="1">
      <protection hidden="1"/>
    </xf>
    <xf numFmtId="0" fontId="10" fillId="2" borderId="5" xfId="0" applyFont="1" applyFill="1" applyBorder="1" applyProtection="1">
      <protection hidden="1"/>
    </xf>
    <xf numFmtId="0" fontId="10" fillId="2" borderId="0" xfId="0" applyFont="1" applyFill="1" applyProtection="1">
      <protection hidden="1"/>
    </xf>
    <xf numFmtId="0" fontId="17" fillId="2" borderId="1" xfId="0" applyFont="1" applyFill="1" applyBorder="1" applyProtection="1">
      <protection hidden="1"/>
    </xf>
    <xf numFmtId="0" fontId="0" fillId="2" borderId="2" xfId="0" applyFill="1" applyBorder="1" applyProtection="1">
      <protection hidden="1"/>
    </xf>
    <xf numFmtId="0" fontId="17" fillId="2" borderId="2" xfId="0" applyFont="1" applyFill="1" applyBorder="1" applyProtection="1">
      <protection hidden="1"/>
    </xf>
    <xf numFmtId="0" fontId="0" fillId="2" borderId="3" xfId="0" applyFill="1" applyBorder="1" applyProtection="1">
      <protection hidden="1"/>
    </xf>
    <xf numFmtId="1" fontId="10" fillId="2" borderId="4" xfId="0" applyNumberFormat="1" applyFont="1" applyFill="1" applyBorder="1" applyAlignment="1" applyProtection="1">
      <alignment horizontal="right"/>
      <protection hidden="1"/>
    </xf>
    <xf numFmtId="0" fontId="8" fillId="2" borderId="0" xfId="0" applyFont="1" applyFill="1" applyBorder="1" applyProtection="1">
      <protection hidden="1"/>
    </xf>
    <xf numFmtId="1" fontId="10" fillId="2" borderId="0" xfId="0" applyNumberFormat="1" applyFont="1" applyFill="1" applyBorder="1" applyAlignment="1" applyProtection="1">
      <alignment horizontal="right"/>
      <protection hidden="1"/>
    </xf>
    <xf numFmtId="1" fontId="0" fillId="2" borderId="0" xfId="0" applyNumberFormat="1" applyFill="1" applyProtection="1">
      <protection hidden="1"/>
    </xf>
    <xf numFmtId="0" fontId="14" fillId="2" borderId="4" xfId="0" applyFont="1" applyFill="1" applyBorder="1" applyProtection="1">
      <protection hidden="1"/>
    </xf>
    <xf numFmtId="0" fontId="14" fillId="2" borderId="5" xfId="0" applyFont="1" applyFill="1" applyBorder="1" applyProtection="1">
      <protection hidden="1"/>
    </xf>
    <xf numFmtId="0" fontId="10" fillId="2" borderId="6" xfId="0" applyFont="1" applyFill="1" applyBorder="1" applyProtection="1">
      <protection hidden="1"/>
    </xf>
    <xf numFmtId="0" fontId="10" fillId="2" borderId="7" xfId="0" applyFont="1" applyFill="1" applyBorder="1" applyProtection="1">
      <protection hidden="1"/>
    </xf>
    <xf numFmtId="0" fontId="10" fillId="2" borderId="8" xfId="0" applyFont="1" applyFill="1" applyBorder="1" applyProtection="1">
      <protection hidden="1"/>
    </xf>
    <xf numFmtId="1" fontId="10" fillId="2" borderId="0" xfId="0" applyNumberFormat="1" applyFont="1" applyFill="1" applyProtection="1">
      <protection hidden="1"/>
    </xf>
    <xf numFmtId="0" fontId="17" fillId="2" borderId="0" xfId="0" applyFont="1" applyFill="1" applyBorder="1" applyProtection="1">
      <protection hidden="1"/>
    </xf>
    <xf numFmtId="1" fontId="14" fillId="2" borderId="0" xfId="0" applyNumberFormat="1" applyFont="1" applyFill="1" applyBorder="1" applyAlignment="1" applyProtection="1">
      <alignment horizontal="right"/>
      <protection hidden="1"/>
    </xf>
    <xf numFmtId="0" fontId="0" fillId="2" borderId="1" xfId="0" applyFill="1" applyBorder="1" applyProtection="1">
      <protection hidden="1"/>
    </xf>
    <xf numFmtId="0" fontId="17" fillId="2" borderId="4" xfId="0" applyFont="1" applyFill="1" applyBorder="1" applyProtection="1">
      <protection hidden="1"/>
    </xf>
    <xf numFmtId="0" fontId="17" fillId="2" borderId="5" xfId="0" applyFont="1" applyFill="1" applyBorder="1" applyProtection="1">
      <protection hidden="1"/>
    </xf>
    <xf numFmtId="0" fontId="17" fillId="2" borderId="0" xfId="0" applyFont="1" applyFill="1" applyProtection="1">
      <protection hidden="1"/>
    </xf>
    <xf numFmtId="0" fontId="17" fillId="2" borderId="4" xfId="0" applyFont="1" applyFill="1" applyBorder="1" applyAlignment="1" applyProtection="1">
      <alignment horizontal="center"/>
      <protection hidden="1"/>
    </xf>
    <xf numFmtId="0" fontId="17" fillId="2" borderId="0" xfId="0" applyFont="1" applyFill="1" applyBorder="1" applyAlignment="1" applyProtection="1">
      <alignment horizontal="center"/>
      <protection hidden="1"/>
    </xf>
    <xf numFmtId="1" fontId="10" fillId="2" borderId="4" xfId="0" applyNumberFormat="1" applyFont="1" applyFill="1" applyBorder="1" applyProtection="1">
      <protection hidden="1"/>
    </xf>
    <xf numFmtId="1" fontId="10" fillId="2" borderId="0" xfId="0" applyNumberFormat="1" applyFont="1" applyFill="1" applyBorder="1" applyProtection="1">
      <protection hidden="1"/>
    </xf>
    <xf numFmtId="1" fontId="17" fillId="2" borderId="0" xfId="0" applyNumberFormat="1" applyFont="1" applyFill="1" applyBorder="1" applyAlignment="1" applyProtection="1">
      <alignment horizontal="right"/>
      <protection hidden="1"/>
    </xf>
    <xf numFmtId="1" fontId="17" fillId="2" borderId="0" xfId="0" applyNumberFormat="1" applyFont="1" applyFill="1" applyBorder="1" applyProtection="1">
      <protection hidden="1"/>
    </xf>
    <xf numFmtId="1" fontId="10" fillId="2" borderId="6" xfId="0" applyNumberFormat="1" applyFont="1" applyFill="1" applyBorder="1" applyAlignment="1" applyProtection="1">
      <alignment horizontal="center"/>
      <protection hidden="1"/>
    </xf>
    <xf numFmtId="1" fontId="10" fillId="2" borderId="7" xfId="0" applyNumberFormat="1" applyFont="1" applyFill="1" applyBorder="1" applyProtection="1">
      <protection hidden="1"/>
    </xf>
    <xf numFmtId="1" fontId="14" fillId="2" borderId="0" xfId="0" applyNumberFormat="1" applyFont="1" applyFill="1" applyBorder="1" applyProtection="1">
      <protection hidden="1"/>
    </xf>
    <xf numFmtId="1" fontId="10" fillId="2" borderId="4" xfId="0" applyNumberFormat="1" applyFont="1" applyFill="1" applyBorder="1" applyAlignment="1" applyProtection="1">
      <alignment horizontal="center"/>
      <protection hidden="1"/>
    </xf>
    <xf numFmtId="1" fontId="10" fillId="2" borderId="0" xfId="0" applyNumberFormat="1" applyFont="1" applyFill="1" applyBorder="1" applyAlignment="1" applyProtection="1">
      <alignment horizontal="center"/>
      <protection hidden="1"/>
    </xf>
    <xf numFmtId="0" fontId="14" fillId="2" borderId="8" xfId="0" applyFont="1" applyFill="1" applyBorder="1" applyProtection="1">
      <protection hidden="1"/>
    </xf>
    <xf numFmtId="49" fontId="10" fillId="2" borderId="7" xfId="0" applyNumberFormat="1" applyFont="1" applyFill="1" applyBorder="1" applyProtection="1">
      <protection hidden="1"/>
    </xf>
    <xf numFmtId="0" fontId="10" fillId="2" borderId="0" xfId="0" applyFont="1" applyFill="1" applyAlignment="1" applyProtection="1">
      <alignment horizontal="center"/>
      <protection hidden="1"/>
    </xf>
    <xf numFmtId="0" fontId="10" fillId="2" borderId="0" xfId="0" quotePrefix="1" applyFont="1" applyFill="1" applyProtection="1">
      <protection hidden="1"/>
    </xf>
    <xf numFmtId="0" fontId="19" fillId="2" borderId="0" xfId="0" applyFont="1" applyFill="1" applyProtection="1">
      <protection hidden="1"/>
    </xf>
    <xf numFmtId="49" fontId="6" fillId="2" borderId="1" xfId="0" applyNumberFormat="1" applyFont="1" applyFill="1" applyBorder="1" applyAlignment="1" applyProtection="1">
      <alignment horizontal="center" vertical="center" wrapText="1"/>
      <protection hidden="1"/>
    </xf>
    <xf numFmtId="49" fontId="12" fillId="2" borderId="3" xfId="0" applyNumberFormat="1" applyFont="1" applyFill="1" applyBorder="1" applyAlignment="1" applyProtection="1">
      <alignment horizontal="left" vertical="center" wrapText="1"/>
      <protection hidden="1"/>
    </xf>
    <xf numFmtId="0" fontId="7" fillId="2" borderId="9" xfId="0" applyNumberFormat="1" applyFont="1" applyFill="1" applyBorder="1" applyAlignment="1" applyProtection="1">
      <alignment horizontal="center" vertical="center"/>
      <protection hidden="1"/>
    </xf>
    <xf numFmtId="0" fontId="6" fillId="2" borderId="2" xfId="0" applyNumberFormat="1" applyFont="1" applyFill="1" applyBorder="1" applyAlignment="1" applyProtection="1">
      <alignment horizontal="left" vertical="center"/>
      <protection hidden="1"/>
    </xf>
    <xf numFmtId="1" fontId="12" fillId="2" borderId="3" xfId="0" applyNumberFormat="1" applyFont="1" applyFill="1" applyBorder="1" applyAlignment="1" applyProtection="1">
      <alignment horizontal="center" vertical="center"/>
      <protection hidden="1"/>
    </xf>
    <xf numFmtId="49" fontId="0" fillId="2" borderId="0" xfId="0" applyNumberFormat="1" applyFill="1" applyBorder="1" applyProtection="1">
      <protection hidden="1"/>
    </xf>
    <xf numFmtId="0" fontId="11" fillId="2" borderId="0" xfId="0" applyNumberFormat="1" applyFont="1" applyFill="1" applyBorder="1" applyAlignment="1" applyProtection="1">
      <alignment horizontal="left" vertical="center" wrapText="1"/>
      <protection hidden="1"/>
    </xf>
    <xf numFmtId="0" fontId="11" fillId="2" borderId="0" xfId="0" applyNumberFormat="1" applyFont="1" applyFill="1" applyBorder="1" applyProtection="1">
      <protection hidden="1"/>
    </xf>
    <xf numFmtId="49" fontId="12" fillId="2" borderId="4" xfId="0" applyNumberFormat="1" applyFont="1" applyFill="1" applyBorder="1" applyAlignment="1" applyProtection="1">
      <alignment horizontal="center" vertical="center" wrapText="1"/>
      <protection hidden="1"/>
    </xf>
    <xf numFmtId="49" fontId="12" fillId="2" borderId="5" xfId="0" applyNumberFormat="1" applyFont="1" applyFill="1" applyBorder="1" applyAlignment="1" applyProtection="1">
      <alignment horizontal="left" vertical="center" wrapText="1"/>
      <protection hidden="1"/>
    </xf>
    <xf numFmtId="0" fontId="7" fillId="2" borderId="10" xfId="0" applyNumberFormat="1" applyFont="1" applyFill="1" applyBorder="1" applyAlignment="1" applyProtection="1">
      <alignment horizontal="center" vertical="center" wrapText="1"/>
      <protection hidden="1"/>
    </xf>
    <xf numFmtId="0" fontId="6" fillId="2" borderId="0" xfId="0" applyNumberFormat="1" applyFont="1" applyFill="1" applyBorder="1" applyAlignment="1" applyProtection="1">
      <alignment horizontal="left" vertical="center"/>
      <protection hidden="1"/>
    </xf>
    <xf numFmtId="49" fontId="12" fillId="2" borderId="6" xfId="0" applyNumberFormat="1" applyFont="1" applyFill="1" applyBorder="1" applyAlignment="1" applyProtection="1">
      <alignment horizontal="center" vertical="center" wrapText="1"/>
      <protection hidden="1"/>
    </xf>
    <xf numFmtId="49" fontId="12" fillId="2" borderId="8" xfId="0" applyNumberFormat="1" applyFont="1" applyFill="1" applyBorder="1" applyAlignment="1" applyProtection="1">
      <alignment horizontal="left" vertical="center" wrapText="1"/>
      <protection hidden="1"/>
    </xf>
    <xf numFmtId="0" fontId="6" fillId="2" borderId="10" xfId="0" applyNumberFormat="1" applyFont="1" applyFill="1" applyBorder="1" applyAlignment="1" applyProtection="1">
      <alignment horizontal="center" vertical="center" wrapText="1"/>
      <protection hidden="1"/>
    </xf>
    <xf numFmtId="14" fontId="6" fillId="2" borderId="0" xfId="0" applyNumberFormat="1" applyFont="1" applyFill="1" applyBorder="1" applyAlignment="1" applyProtection="1">
      <alignment horizontal="left" vertical="center"/>
      <protection hidden="1"/>
    </xf>
    <xf numFmtId="1" fontId="13" fillId="2" borderId="5" xfId="0" applyNumberFormat="1" applyFont="1" applyFill="1" applyBorder="1" applyAlignment="1" applyProtection="1">
      <alignment horizontal="center" vertical="center"/>
      <protection hidden="1"/>
    </xf>
    <xf numFmtId="49" fontId="6" fillId="2" borderId="0" xfId="0" applyNumberFormat="1" applyFont="1" applyFill="1" applyBorder="1" applyAlignment="1" applyProtection="1">
      <alignment horizontal="center" vertical="center"/>
      <protection hidden="1"/>
    </xf>
    <xf numFmtId="0" fontId="11" fillId="2" borderId="0" xfId="0" applyNumberFormat="1" applyFont="1" applyFill="1" applyBorder="1" applyAlignment="1" applyProtection="1">
      <alignment horizontal="center" vertical="center"/>
      <protection hidden="1"/>
    </xf>
    <xf numFmtId="49" fontId="6" fillId="2" borderId="11" xfId="0" applyNumberFormat="1" applyFont="1" applyFill="1" applyBorder="1" applyAlignment="1" applyProtection="1">
      <alignment horizontal="center" vertical="center"/>
      <protection hidden="1"/>
    </xf>
    <xf numFmtId="0" fontId="6" fillId="2" borderId="12" xfId="0" applyNumberFormat="1" applyFont="1" applyFill="1" applyBorder="1" applyAlignment="1" applyProtection="1">
      <alignment horizontal="left" vertical="center" wrapText="1"/>
      <protection hidden="1"/>
    </xf>
    <xf numFmtId="49" fontId="6" fillId="2" borderId="12" xfId="0" applyNumberFormat="1" applyFont="1" applyFill="1" applyBorder="1" applyAlignment="1" applyProtection="1">
      <alignment horizontal="center" vertical="center"/>
      <protection hidden="1"/>
    </xf>
    <xf numFmtId="49" fontId="6" fillId="2" borderId="13" xfId="0" applyNumberFormat="1" applyFont="1" applyFill="1" applyBorder="1" applyAlignment="1" applyProtection="1">
      <alignment horizontal="center" vertical="center"/>
      <protection hidden="1"/>
    </xf>
    <xf numFmtId="1" fontId="13" fillId="2" borderId="11" xfId="0" applyNumberFormat="1" applyFont="1" applyFill="1" applyBorder="1" applyAlignment="1" applyProtection="1">
      <alignment horizontal="center" vertical="center"/>
      <protection hidden="1"/>
    </xf>
    <xf numFmtId="0" fontId="11" fillId="2" borderId="11" xfId="0" applyNumberFormat="1" applyFont="1" applyFill="1" applyBorder="1" applyAlignment="1" applyProtection="1">
      <alignment horizontal="left" vertical="center" wrapText="1"/>
      <protection hidden="1"/>
    </xf>
    <xf numFmtId="0" fontId="11" fillId="2" borderId="11" xfId="0" applyNumberFormat="1" applyFont="1" applyFill="1" applyBorder="1" applyAlignment="1" applyProtection="1">
      <alignment horizontal="left" vertical="center"/>
      <protection hidden="1"/>
    </xf>
    <xf numFmtId="49" fontId="9" fillId="2" borderId="0" xfId="0" applyNumberFormat="1" applyFont="1" applyFill="1" applyBorder="1" applyProtection="1">
      <protection hidden="1"/>
    </xf>
    <xf numFmtId="0" fontId="11" fillId="2" borderId="11" xfId="0" applyNumberFormat="1" applyFont="1" applyFill="1" applyBorder="1" applyProtection="1">
      <protection hidden="1"/>
    </xf>
    <xf numFmtId="49" fontId="8" fillId="2" borderId="9" xfId="0" applyNumberFormat="1" applyFont="1" applyFill="1" applyBorder="1" applyAlignment="1" applyProtection="1">
      <alignment horizontal="center" vertical="center" wrapText="1"/>
      <protection hidden="1"/>
    </xf>
    <xf numFmtId="49" fontId="11" fillId="2" borderId="4" xfId="0" applyNumberFormat="1" applyFont="1" applyFill="1" applyBorder="1" applyAlignment="1" applyProtection="1">
      <alignment wrapText="1"/>
      <protection hidden="1"/>
    </xf>
    <xf numFmtId="49" fontId="11" fillId="2" borderId="0" xfId="0" applyNumberFormat="1" applyFont="1" applyFill="1" applyBorder="1" applyAlignment="1" applyProtection="1">
      <alignment wrapText="1"/>
      <protection hidden="1"/>
    </xf>
    <xf numFmtId="0" fontId="11" fillId="2" borderId="11" xfId="0" applyNumberFormat="1" applyFont="1" applyFill="1" applyBorder="1" applyAlignment="1" applyProtection="1">
      <alignment vertical="top" wrapText="1"/>
      <protection hidden="1"/>
    </xf>
    <xf numFmtId="0" fontId="11" fillId="2" borderId="11" xfId="0" quotePrefix="1" applyNumberFormat="1" applyFont="1" applyFill="1" applyBorder="1" applyAlignment="1" applyProtection="1">
      <alignment horizontal="left" vertical="top" wrapText="1"/>
      <protection hidden="1"/>
    </xf>
    <xf numFmtId="49" fontId="11" fillId="2" borderId="14" xfId="0" applyNumberFormat="1" applyFont="1" applyFill="1" applyBorder="1" applyAlignment="1" applyProtection="1">
      <alignment wrapText="1"/>
      <protection hidden="1"/>
    </xf>
    <xf numFmtId="49" fontId="8" fillId="2" borderId="0" xfId="0" applyNumberFormat="1" applyFont="1" applyFill="1" applyBorder="1" applyAlignment="1" applyProtection="1">
      <alignment horizontal="center" vertical="center"/>
      <protection hidden="1"/>
    </xf>
    <xf numFmtId="1" fontId="12" fillId="2" borderId="0" xfId="0" applyNumberFormat="1" applyFont="1" applyFill="1" applyBorder="1" applyAlignment="1" applyProtection="1">
      <alignment horizontal="center" vertical="center"/>
      <protection hidden="1"/>
    </xf>
    <xf numFmtId="49" fontId="11" fillId="2" borderId="0" xfId="0" applyNumberFormat="1" applyFont="1" applyFill="1" applyBorder="1" applyProtection="1">
      <protection hidden="1"/>
    </xf>
    <xf numFmtId="49" fontId="8" fillId="2" borderId="11" xfId="0" applyNumberFormat="1" applyFont="1" applyFill="1" applyBorder="1" applyAlignment="1" applyProtection="1">
      <alignment horizontal="center" vertical="center"/>
      <protection hidden="1"/>
    </xf>
    <xf numFmtId="0" fontId="11" fillId="2" borderId="11" xfId="0" applyNumberFormat="1" applyFont="1" applyFill="1" applyBorder="1" applyAlignment="1" applyProtection="1">
      <alignment horizontal="left" vertical="top" wrapText="1"/>
      <protection hidden="1"/>
    </xf>
    <xf numFmtId="49" fontId="11" fillId="2" borderId="0" xfId="0" applyNumberFormat="1" applyFont="1" applyFill="1" applyBorder="1" applyAlignment="1" applyProtection="1">
      <alignment horizontal="left" vertical="top" wrapText="1"/>
      <protection hidden="1"/>
    </xf>
    <xf numFmtId="0" fontId="8" fillId="2" borderId="0" xfId="0" applyNumberFormat="1" applyFont="1" applyFill="1" applyBorder="1" applyAlignment="1" applyProtection="1">
      <alignment horizontal="left" vertical="center" wrapText="1"/>
      <protection hidden="1"/>
    </xf>
    <xf numFmtId="0" fontId="8" fillId="2" borderId="0" xfId="0" applyNumberFormat="1" applyFont="1" applyFill="1" applyBorder="1" applyAlignment="1" applyProtection="1">
      <alignment vertical="center" wrapText="1"/>
      <protection hidden="1"/>
    </xf>
    <xf numFmtId="49" fontId="13" fillId="2" borderId="0" xfId="0" applyNumberFormat="1" applyFont="1" applyFill="1" applyBorder="1" applyAlignment="1" applyProtection="1">
      <alignment horizontal="center" vertical="center"/>
      <protection hidden="1"/>
    </xf>
    <xf numFmtId="0" fontId="11" fillId="2" borderId="11" xfId="0" quotePrefix="1" applyNumberFormat="1" applyFont="1" applyFill="1" applyBorder="1" applyAlignment="1" applyProtection="1">
      <alignment vertical="top" wrapText="1"/>
      <protection hidden="1"/>
    </xf>
    <xf numFmtId="49" fontId="8" fillId="2" borderId="2" xfId="0" applyNumberFormat="1" applyFont="1" applyFill="1" applyBorder="1" applyAlignment="1" applyProtection="1">
      <alignment horizontal="center" vertical="center"/>
      <protection hidden="1"/>
    </xf>
    <xf numFmtId="0" fontId="0" fillId="2" borderId="2" xfId="0" applyNumberFormat="1" applyFill="1" applyBorder="1" applyAlignment="1" applyProtection="1">
      <alignment horizontal="left" vertical="center" wrapText="1"/>
      <protection hidden="1"/>
    </xf>
    <xf numFmtId="0" fontId="0" fillId="2" borderId="2" xfId="0" applyNumberFormat="1" applyFill="1" applyBorder="1" applyProtection="1">
      <protection hidden="1"/>
    </xf>
    <xf numFmtId="49" fontId="0" fillId="2" borderId="2" xfId="0" applyNumberFormat="1" applyFill="1" applyBorder="1" applyAlignment="1" applyProtection="1">
      <alignment horizontal="left" vertical="center"/>
      <protection hidden="1"/>
    </xf>
    <xf numFmtId="1" fontId="12" fillId="2" borderId="2" xfId="0" applyNumberFormat="1" applyFont="1" applyFill="1" applyBorder="1" applyAlignment="1" applyProtection="1">
      <alignment horizontal="center" vertical="center"/>
      <protection hidden="1"/>
    </xf>
    <xf numFmtId="0" fontId="0" fillId="2" borderId="0" xfId="0" applyNumberFormat="1" applyFill="1" applyBorder="1" applyAlignment="1" applyProtection="1">
      <alignment horizontal="left" vertical="center" wrapText="1"/>
      <protection hidden="1"/>
    </xf>
    <xf numFmtId="0" fontId="0" fillId="2" borderId="0" xfId="0" applyNumberFormat="1" applyFill="1" applyBorder="1" applyProtection="1">
      <protection hidden="1"/>
    </xf>
    <xf numFmtId="49" fontId="0" fillId="2" borderId="0" xfId="0" applyNumberFormat="1" applyFill="1" applyBorder="1" applyAlignment="1" applyProtection="1">
      <alignment horizontal="left" vertical="center"/>
      <protection hidden="1"/>
    </xf>
    <xf numFmtId="0" fontId="3" fillId="2" borderId="0" xfId="0" applyFont="1" applyFill="1" applyAlignment="1">
      <alignment wrapText="1"/>
    </xf>
    <xf numFmtId="0" fontId="3" fillId="2" borderId="0" xfId="0" applyFont="1" applyFill="1" applyAlignment="1">
      <alignment horizontal="center" wrapText="1"/>
    </xf>
    <xf numFmtId="0" fontId="3" fillId="2" borderId="0" xfId="0" applyFont="1" applyFill="1" applyAlignment="1">
      <alignment vertical="top" wrapText="1"/>
    </xf>
    <xf numFmtId="0" fontId="4" fillId="2" borderId="16" xfId="0" applyFont="1" applyFill="1" applyBorder="1" applyAlignment="1">
      <alignment horizontal="center" vertical="top" wrapText="1"/>
    </xf>
    <xf numFmtId="0" fontId="3" fillId="2" borderId="17" xfId="0" applyFont="1" applyFill="1" applyBorder="1" applyAlignment="1">
      <alignment horizontal="center" vertical="top" wrapText="1"/>
    </xf>
    <xf numFmtId="0" fontId="3" fillId="2" borderId="18" xfId="0" applyFont="1" applyFill="1" applyBorder="1" applyAlignment="1">
      <alignment horizontal="center" vertical="top" wrapText="1"/>
    </xf>
    <xf numFmtId="0" fontId="2" fillId="2" borderId="19" xfId="0" applyFont="1" applyFill="1" applyBorder="1" applyAlignment="1" applyProtection="1">
      <alignment horizontal="center" vertical="top" wrapText="1"/>
    </xf>
    <xf numFmtId="0" fontId="2" fillId="2" borderId="20" xfId="0" applyFont="1" applyFill="1" applyBorder="1" applyAlignment="1" applyProtection="1">
      <alignment horizontal="center" vertical="top" wrapText="1"/>
    </xf>
    <xf numFmtId="0" fontId="2" fillId="2" borderId="21" xfId="0" applyFont="1" applyFill="1" applyBorder="1" applyAlignment="1" applyProtection="1">
      <alignment horizontal="center" vertical="top" wrapText="1"/>
    </xf>
    <xf numFmtId="0" fontId="2" fillId="2" borderId="22" xfId="0" applyFont="1" applyFill="1" applyBorder="1" applyAlignment="1" applyProtection="1">
      <alignment horizontal="left" vertical="top" indent="1"/>
    </xf>
    <xf numFmtId="0" fontId="2" fillId="2" borderId="6" xfId="0" applyFont="1" applyFill="1" applyBorder="1" applyAlignment="1" applyProtection="1">
      <alignment vertical="top"/>
    </xf>
    <xf numFmtId="0" fontId="2" fillId="2" borderId="6" xfId="0" applyFont="1" applyFill="1" applyBorder="1" applyAlignment="1" applyProtection="1">
      <alignment horizontal="center" vertical="top"/>
    </xf>
    <xf numFmtId="0" fontId="2" fillId="2" borderId="23" xfId="0" applyFont="1" applyFill="1" applyBorder="1" applyAlignment="1" applyProtection="1">
      <alignment horizontal="left" vertical="top" indent="1"/>
    </xf>
    <xf numFmtId="0" fontId="2" fillId="2" borderId="12" xfId="0" applyFont="1" applyFill="1" applyBorder="1" applyAlignment="1" applyProtection="1">
      <alignment vertical="top"/>
    </xf>
    <xf numFmtId="0" fontId="2" fillId="2" borderId="12" xfId="0" applyFont="1" applyFill="1" applyBorder="1" applyAlignment="1" applyProtection="1">
      <alignment horizontal="center" vertical="top"/>
    </xf>
    <xf numFmtId="0" fontId="2" fillId="2" borderId="24" xfId="0" applyFont="1" applyFill="1" applyBorder="1" applyAlignment="1" applyProtection="1">
      <alignment horizontal="left" vertical="top" indent="1"/>
    </xf>
    <xf numFmtId="0" fontId="2" fillId="2" borderId="25" xfId="0" applyFont="1" applyFill="1" applyBorder="1" applyAlignment="1" applyProtection="1">
      <alignment vertical="top"/>
    </xf>
    <xf numFmtId="0" fontId="2" fillId="2" borderId="25" xfId="0" applyFont="1" applyFill="1" applyBorder="1" applyAlignment="1" applyProtection="1">
      <alignment horizontal="center" vertical="top"/>
    </xf>
    <xf numFmtId="0" fontId="5"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17" xfId="0" applyFont="1" applyFill="1" applyBorder="1" applyAlignment="1">
      <alignment horizontal="center" vertical="top" wrapText="1"/>
    </xf>
    <xf numFmtId="0" fontId="2" fillId="2" borderId="18" xfId="0" applyFont="1" applyFill="1" applyBorder="1" applyAlignment="1">
      <alignment horizontal="center" vertical="top" wrapText="1"/>
    </xf>
    <xf numFmtId="1" fontId="10" fillId="2" borderId="11" xfId="0" applyNumberFormat="1" applyFont="1" applyFill="1" applyBorder="1" applyAlignment="1" applyProtection="1">
      <alignment horizontal="center"/>
      <protection hidden="1"/>
    </xf>
    <xf numFmtId="0" fontId="10" fillId="0" borderId="11" xfId="0" applyFont="1" applyBorder="1" applyAlignment="1" applyProtection="1">
      <alignment vertical="center"/>
      <protection hidden="1"/>
    </xf>
    <xf numFmtId="1" fontId="10" fillId="0" borderId="11" xfId="0" applyNumberFormat="1" applyFont="1" applyBorder="1" applyAlignment="1" applyProtection="1">
      <alignment vertical="center"/>
      <protection hidden="1"/>
    </xf>
    <xf numFmtId="1" fontId="10" fillId="0" borderId="14" xfId="0" applyNumberFormat="1" applyFont="1" applyBorder="1" applyAlignment="1" applyProtection="1">
      <alignment horizontal="center"/>
      <protection hidden="1"/>
    </xf>
    <xf numFmtId="1" fontId="10" fillId="0" borderId="11" xfId="0" applyNumberFormat="1" applyFont="1" applyBorder="1" applyAlignment="1" applyProtection="1">
      <alignment horizontal="center" vertical="center"/>
      <protection hidden="1"/>
    </xf>
    <xf numFmtId="0" fontId="10" fillId="2" borderId="11" xfId="0" applyFont="1" applyFill="1" applyBorder="1" applyAlignment="1" applyProtection="1">
      <alignment vertical="center"/>
      <protection hidden="1"/>
    </xf>
    <xf numFmtId="1" fontId="10" fillId="2" borderId="11" xfId="0" applyNumberFormat="1" applyFont="1" applyFill="1" applyBorder="1" applyAlignment="1" applyProtection="1">
      <alignment vertical="center"/>
      <protection hidden="1"/>
    </xf>
    <xf numFmtId="0" fontId="8" fillId="2" borderId="0" xfId="0" applyFont="1" applyFill="1" applyBorder="1" applyAlignment="1" applyProtection="1">
      <alignment horizontal="right"/>
      <protection hidden="1"/>
    </xf>
    <xf numFmtId="1" fontId="10" fillId="2" borderId="11" xfId="0" applyNumberFormat="1" applyFont="1" applyFill="1" applyBorder="1" applyAlignment="1" applyProtection="1">
      <alignment horizontal="right"/>
      <protection hidden="1"/>
    </xf>
    <xf numFmtId="49" fontId="17" fillId="2" borderId="0" xfId="0" applyNumberFormat="1" applyFont="1" applyFill="1" applyBorder="1" applyProtection="1">
      <protection hidden="1"/>
    </xf>
    <xf numFmtId="1" fontId="10" fillId="2" borderId="11" xfId="0" applyNumberFormat="1" applyFont="1" applyFill="1" applyBorder="1" applyProtection="1">
      <protection hidden="1"/>
    </xf>
    <xf numFmtId="1" fontId="10" fillId="2" borderId="10" xfId="0" applyNumberFormat="1" applyFont="1" applyFill="1" applyBorder="1" applyProtection="1">
      <protection hidden="1"/>
    </xf>
    <xf numFmtId="1" fontId="10" fillId="2" borderId="10" xfId="0" applyNumberFormat="1" applyFont="1" applyFill="1" applyBorder="1" applyAlignment="1" applyProtection="1">
      <alignment horizontal="center"/>
      <protection hidden="1"/>
    </xf>
    <xf numFmtId="49" fontId="14" fillId="2" borderId="0" xfId="0" applyNumberFormat="1" applyFont="1" applyFill="1" applyBorder="1" applyProtection="1">
      <protection hidden="1"/>
    </xf>
    <xf numFmtId="0" fontId="0" fillId="2" borderId="13" xfId="0" applyFill="1" applyBorder="1" applyAlignment="1" applyProtection="1">
      <alignment horizontal="center" vertical="center"/>
      <protection hidden="1"/>
    </xf>
    <xf numFmtId="0" fontId="8" fillId="2" borderId="0" xfId="0" applyNumberFormat="1" applyFont="1" applyFill="1" applyBorder="1" applyAlignment="1" applyProtection="1">
      <alignment horizontal="left"/>
      <protection hidden="1"/>
    </xf>
    <xf numFmtId="49" fontId="11" fillId="3" borderId="11" xfId="0" applyNumberFormat="1" applyFont="1" applyFill="1" applyBorder="1" applyAlignment="1" applyProtection="1">
      <alignment vertical="top" wrapText="1"/>
      <protection hidden="1"/>
    </xf>
    <xf numFmtId="49" fontId="29" fillId="2" borderId="0" xfId="0" applyNumberFormat="1" applyFont="1" applyFill="1" applyBorder="1" applyProtection="1">
      <protection hidden="1"/>
    </xf>
    <xf numFmtId="0" fontId="8" fillId="2" borderId="11" xfId="0" applyNumberFormat="1" applyFont="1" applyFill="1" applyBorder="1" applyAlignment="1" applyProtection="1">
      <alignment vertical="top" wrapText="1"/>
      <protection hidden="1"/>
    </xf>
    <xf numFmtId="49" fontId="8" fillId="0" borderId="9" xfId="0" applyNumberFormat="1" applyFont="1" applyFill="1" applyBorder="1" applyAlignment="1" applyProtection="1">
      <alignment horizontal="center" vertical="center" wrapText="1"/>
      <protection hidden="1"/>
    </xf>
    <xf numFmtId="49" fontId="11" fillId="0" borderId="14" xfId="0" applyNumberFormat="1" applyFont="1" applyFill="1" applyBorder="1" applyAlignment="1" applyProtection="1">
      <alignment wrapText="1"/>
      <protection hidden="1"/>
    </xf>
    <xf numFmtId="0" fontId="10" fillId="2" borderId="0" xfId="1" applyFont="1" applyFill="1" applyBorder="1" applyAlignment="1" applyProtection="1">
      <alignment horizontal="left"/>
    </xf>
    <xf numFmtId="0" fontId="8" fillId="2" borderId="28" xfId="1" applyFont="1" applyFill="1" applyBorder="1" applyAlignment="1" applyProtection="1">
      <alignment horizontal="left"/>
    </xf>
    <xf numFmtId="0" fontId="11" fillId="2" borderId="1" xfId="1" applyFont="1" applyFill="1" applyBorder="1" applyProtection="1"/>
    <xf numFmtId="0" fontId="11" fillId="2" borderId="2" xfId="1" applyFont="1" applyFill="1" applyBorder="1" applyProtection="1"/>
    <xf numFmtId="0" fontId="11" fillId="2" borderId="3" xfId="1" applyFont="1" applyFill="1" applyBorder="1" applyProtection="1"/>
    <xf numFmtId="0" fontId="11" fillId="2" borderId="0" xfId="1" applyFont="1" applyFill="1" applyBorder="1" applyProtection="1">
      <protection hidden="1"/>
    </xf>
    <xf numFmtId="0" fontId="11" fillId="2" borderId="15" xfId="1" applyFont="1" applyFill="1" applyBorder="1" applyProtection="1"/>
    <xf numFmtId="0" fontId="23" fillId="2" borderId="15" xfId="1" applyFont="1" applyFill="1" applyBorder="1" applyAlignment="1" applyProtection="1">
      <alignment horizontal="center" vertical="center"/>
    </xf>
    <xf numFmtId="0" fontId="11" fillId="2" borderId="15" xfId="1" applyFont="1" applyFill="1" applyBorder="1" applyAlignment="1" applyProtection="1">
      <alignment horizontal="center" vertical="center"/>
    </xf>
    <xf numFmtId="0" fontId="10" fillId="2" borderId="1" xfId="1" applyFont="1" applyFill="1" applyBorder="1" applyProtection="1"/>
    <xf numFmtId="49" fontId="11" fillId="0" borderId="2" xfId="1" applyNumberFormat="1" applyFont="1" applyBorder="1" applyAlignment="1" applyProtection="1">
      <alignment horizontal="left" vertical="top"/>
    </xf>
    <xf numFmtId="0" fontId="10" fillId="2" borderId="2" xfId="1" applyFont="1" applyFill="1" applyBorder="1" applyProtection="1"/>
    <xf numFmtId="0" fontId="0" fillId="2" borderId="2" xfId="0" applyFill="1" applyBorder="1" applyProtection="1"/>
    <xf numFmtId="0" fontId="10" fillId="2" borderId="2" xfId="1" applyFont="1" applyFill="1" applyBorder="1" applyAlignment="1" applyProtection="1">
      <alignment horizontal="left" vertical="center"/>
    </xf>
    <xf numFmtId="165" fontId="10" fillId="2" borderId="2" xfId="1" applyNumberFormat="1" applyFont="1" applyFill="1" applyBorder="1" applyAlignment="1" applyProtection="1">
      <alignment horizontal="left" vertical="center"/>
    </xf>
    <xf numFmtId="0" fontId="10" fillId="2" borderId="2" xfId="1" applyFont="1" applyFill="1" applyBorder="1" applyAlignment="1" applyProtection="1">
      <alignment vertical="center"/>
    </xf>
    <xf numFmtId="0" fontId="10" fillId="2" borderId="3" xfId="1" applyFont="1" applyFill="1" applyBorder="1" applyProtection="1"/>
    <xf numFmtId="0" fontId="10" fillId="2" borderId="0" xfId="1" applyFont="1" applyFill="1" applyBorder="1" applyProtection="1">
      <protection hidden="1"/>
    </xf>
    <xf numFmtId="0" fontId="10" fillId="2" borderId="4" xfId="1" applyFont="1" applyFill="1" applyBorder="1" applyProtection="1"/>
    <xf numFmtId="0" fontId="11" fillId="2" borderId="0" xfId="1" applyFont="1" applyFill="1" applyBorder="1" applyAlignment="1" applyProtection="1">
      <alignment horizontal="right"/>
    </xf>
    <xf numFmtId="0" fontId="11" fillId="2" borderId="0" xfId="1" applyFont="1" applyFill="1" applyBorder="1" applyProtection="1"/>
    <xf numFmtId="0" fontId="11" fillId="2" borderId="0" xfId="1" applyFont="1" applyFill="1" applyBorder="1" applyAlignment="1" applyProtection="1">
      <alignment horizontal="left"/>
    </xf>
    <xf numFmtId="0" fontId="10" fillId="2" borderId="5" xfId="1" applyFont="1" applyFill="1" applyBorder="1" applyProtection="1"/>
    <xf numFmtId="0" fontId="10" fillId="2" borderId="0" xfId="1" applyFont="1" applyFill="1" applyBorder="1" applyProtection="1"/>
    <xf numFmtId="0" fontId="10" fillId="2" borderId="0" xfId="1" applyFont="1" applyFill="1" applyBorder="1" applyAlignment="1" applyProtection="1">
      <alignment horizontal="left" vertical="center"/>
    </xf>
    <xf numFmtId="0" fontId="10" fillId="2" borderId="0" xfId="1" applyFont="1" applyFill="1" applyBorder="1" applyAlignment="1" applyProtection="1">
      <alignment vertical="center"/>
    </xf>
    <xf numFmtId="0" fontId="10" fillId="2" borderId="6" xfId="1" applyFont="1" applyFill="1" applyBorder="1" applyProtection="1"/>
    <xf numFmtId="0" fontId="8" fillId="2" borderId="7" xfId="1" applyFont="1" applyFill="1" applyBorder="1" applyProtection="1"/>
    <xf numFmtId="49" fontId="24" fillId="0" borderId="7" xfId="1" applyNumberFormat="1" applyFont="1" applyFill="1" applyBorder="1" applyAlignment="1" applyProtection="1">
      <alignment horizontal="left"/>
    </xf>
    <xf numFmtId="0" fontId="10" fillId="2" borderId="8" xfId="1" applyFont="1" applyFill="1" applyBorder="1" applyProtection="1"/>
    <xf numFmtId="0" fontId="8" fillId="2" borderId="0" xfId="1" applyFont="1" applyFill="1" applyBorder="1" applyProtection="1"/>
    <xf numFmtId="49" fontId="24" fillId="0" borderId="0" xfId="1" applyNumberFormat="1" applyFont="1" applyFill="1" applyBorder="1" applyAlignment="1" applyProtection="1">
      <alignment horizontal="left"/>
    </xf>
    <xf numFmtId="0" fontId="8" fillId="2" borderId="2" xfId="1" applyFont="1" applyFill="1" applyBorder="1" applyProtection="1"/>
    <xf numFmtId="49" fontId="24" fillId="0" borderId="2" xfId="1" applyNumberFormat="1" applyFont="1" applyFill="1" applyBorder="1" applyAlignment="1" applyProtection="1">
      <alignment horizontal="left"/>
    </xf>
    <xf numFmtId="0" fontId="11" fillId="2" borderId="4" xfId="1" applyFont="1" applyFill="1" applyBorder="1" applyProtection="1"/>
    <xf numFmtId="0" fontId="11" fillId="2" borderId="5" xfId="1" applyFont="1" applyFill="1" applyBorder="1" applyProtection="1"/>
    <xf numFmtId="165" fontId="11" fillId="2" borderId="0" xfId="1" applyNumberFormat="1" applyFont="1" applyFill="1" applyBorder="1" applyProtection="1"/>
    <xf numFmtId="0" fontId="24" fillId="2" borderId="0" xfId="1" applyFont="1" applyFill="1" applyBorder="1" applyProtection="1"/>
    <xf numFmtId="165" fontId="24" fillId="2" borderId="0" xfId="1" applyNumberFormat="1" applyFont="1" applyFill="1" applyBorder="1" applyProtection="1"/>
    <xf numFmtId="0" fontId="10" fillId="2" borderId="0" xfId="1" applyFont="1" applyFill="1" applyBorder="1" applyAlignment="1" applyProtection="1"/>
    <xf numFmtId="0" fontId="10" fillId="2" borderId="4" xfId="1" applyFont="1" applyFill="1" applyBorder="1" applyAlignment="1" applyProtection="1">
      <alignment horizontal="left"/>
    </xf>
    <xf numFmtId="165" fontId="8" fillId="2" borderId="0" xfId="1" applyNumberFormat="1" applyFont="1" applyFill="1" applyBorder="1" applyProtection="1"/>
    <xf numFmtId="0" fontId="11" fillId="2" borderId="6" xfId="1" applyFont="1" applyFill="1" applyBorder="1" applyProtection="1"/>
    <xf numFmtId="0" fontId="24" fillId="2" borderId="7" xfId="1" applyFont="1" applyFill="1" applyBorder="1" applyProtection="1"/>
    <xf numFmtId="165" fontId="24" fillId="2" borderId="7" xfId="1" applyNumberFormat="1" applyFont="1" applyFill="1" applyBorder="1" applyProtection="1"/>
    <xf numFmtId="0" fontId="11" fillId="2" borderId="7" xfId="1" applyFont="1" applyFill="1" applyBorder="1" applyProtection="1"/>
    <xf numFmtId="0" fontId="11" fillId="2" borderId="8" xfId="1" applyFont="1" applyFill="1" applyBorder="1" applyProtection="1"/>
    <xf numFmtId="165" fontId="11" fillId="2" borderId="2" xfId="1" applyNumberFormat="1" applyFont="1" applyFill="1" applyBorder="1" applyProtection="1"/>
    <xf numFmtId="9" fontId="8" fillId="2" borderId="0" xfId="1" applyNumberFormat="1" applyFont="1" applyFill="1" applyBorder="1" applyProtection="1"/>
    <xf numFmtId="165" fontId="6" fillId="2" borderId="0" xfId="1" applyNumberFormat="1" applyFont="1" applyFill="1" applyBorder="1" applyProtection="1"/>
    <xf numFmtId="0" fontId="8" fillId="2" borderId="0" xfId="1" applyFont="1" applyFill="1" applyBorder="1" applyAlignment="1" applyProtection="1">
      <alignment horizontal="right"/>
    </xf>
    <xf numFmtId="9" fontId="8" fillId="2" borderId="0" xfId="1" applyNumberFormat="1" applyFont="1" applyFill="1" applyBorder="1" applyAlignment="1" applyProtection="1">
      <alignment horizontal="left"/>
    </xf>
    <xf numFmtId="0" fontId="8" fillId="2" borderId="0" xfId="1" applyFont="1" applyFill="1" applyBorder="1" applyAlignment="1" applyProtection="1">
      <alignment horizontal="center"/>
    </xf>
    <xf numFmtId="0" fontId="11" fillId="0" borderId="0" xfId="1" applyFont="1" applyBorder="1" applyProtection="1"/>
    <xf numFmtId="0" fontId="5" fillId="0" borderId="0" xfId="1" applyFont="1" applyFill="1" applyBorder="1" applyAlignment="1" applyProtection="1">
      <alignment horizontal="center"/>
    </xf>
    <xf numFmtId="0" fontId="8" fillId="0" borderId="0" xfId="1" applyFont="1" applyBorder="1" applyAlignment="1" applyProtection="1">
      <alignment horizontal="center"/>
    </xf>
    <xf numFmtId="165" fontId="10" fillId="2" borderId="0" xfId="1" applyNumberFormat="1" applyFont="1" applyFill="1" applyBorder="1" applyProtection="1"/>
    <xf numFmtId="0" fontId="24" fillId="2" borderId="2" xfId="1" applyFont="1" applyFill="1" applyBorder="1" applyProtection="1"/>
    <xf numFmtId="165" fontId="24" fillId="2" borderId="2" xfId="1" applyNumberFormat="1" applyFont="1" applyFill="1" applyBorder="1" applyProtection="1"/>
    <xf numFmtId="0" fontId="24" fillId="2" borderId="0" xfId="1" applyFont="1" applyFill="1" applyBorder="1" applyAlignment="1" applyProtection="1">
      <alignment horizontal="left" vertical="top" wrapText="1"/>
    </xf>
    <xf numFmtId="165" fontId="24" fillId="2" borderId="0" xfId="1" applyNumberFormat="1" applyFont="1" applyFill="1" applyBorder="1" applyAlignment="1" applyProtection="1">
      <alignment horizontal="left" vertical="top" wrapText="1"/>
    </xf>
    <xf numFmtId="0" fontId="11" fillId="2" borderId="6" xfId="1" applyFont="1" applyFill="1" applyBorder="1" applyAlignment="1" applyProtection="1">
      <alignment vertical="center"/>
    </xf>
    <xf numFmtId="0" fontId="8" fillId="2" borderId="7" xfId="1" applyFont="1" applyFill="1" applyBorder="1" applyAlignment="1" applyProtection="1">
      <alignment vertical="center"/>
    </xf>
    <xf numFmtId="0" fontId="24" fillId="2" borderId="7" xfId="1" applyFont="1" applyFill="1" applyBorder="1" applyAlignment="1" applyProtection="1">
      <alignment vertical="center"/>
    </xf>
    <xf numFmtId="0" fontId="11" fillId="2" borderId="7" xfId="1" applyFont="1" applyFill="1" applyBorder="1" applyAlignment="1" applyProtection="1">
      <alignment vertical="center"/>
    </xf>
    <xf numFmtId="0" fontId="11" fillId="2" borderId="8" xfId="1" applyFont="1" applyFill="1" applyBorder="1" applyAlignment="1" applyProtection="1">
      <alignment vertical="center"/>
    </xf>
    <xf numFmtId="0" fontId="11" fillId="2" borderId="0" xfId="1" applyFont="1" applyFill="1" applyBorder="1" applyAlignment="1" applyProtection="1">
      <alignment vertical="center"/>
      <protection hidden="1"/>
    </xf>
    <xf numFmtId="165" fontId="11" fillId="2" borderId="7" xfId="1" applyNumberFormat="1" applyFont="1" applyFill="1" applyBorder="1" applyProtection="1"/>
    <xf numFmtId="0" fontId="24" fillId="2" borderId="0" xfId="1" applyFont="1" applyFill="1" applyBorder="1" applyAlignment="1" applyProtection="1">
      <alignment horizontal="left"/>
    </xf>
    <xf numFmtId="165" fontId="11" fillId="2" borderId="0" xfId="1" applyNumberFormat="1" applyFont="1" applyFill="1" applyProtection="1"/>
    <xf numFmtId="0" fontId="11" fillId="2" borderId="0" xfId="1" applyFont="1" applyFill="1" applyProtection="1"/>
    <xf numFmtId="0" fontId="11" fillId="2" borderId="0" xfId="1" applyFont="1" applyFill="1" applyProtection="1">
      <protection hidden="1"/>
    </xf>
    <xf numFmtId="165" fontId="11" fillId="2" borderId="0" xfId="1" applyNumberFormat="1" applyFont="1" applyFill="1" applyProtection="1">
      <protection hidden="1"/>
    </xf>
    <xf numFmtId="0" fontId="1" fillId="2" borderId="0" xfId="0" applyFont="1" applyFill="1" applyProtection="1">
      <protection hidden="1"/>
    </xf>
    <xf numFmtId="1" fontId="1" fillId="2" borderId="0" xfId="0" applyNumberFormat="1" applyFont="1" applyFill="1" applyProtection="1">
      <protection hidden="1"/>
    </xf>
    <xf numFmtId="164" fontId="10" fillId="2" borderId="0" xfId="0" applyNumberFormat="1" applyFont="1" applyFill="1" applyProtection="1">
      <protection hidden="1"/>
    </xf>
    <xf numFmtId="0" fontId="26" fillId="5" borderId="11" xfId="1" applyFont="1" applyFill="1" applyBorder="1" applyAlignment="1" applyProtection="1">
      <alignment horizontal="center"/>
      <protection locked="0"/>
    </xf>
    <xf numFmtId="49" fontId="8" fillId="0" borderId="11" xfId="0" applyNumberFormat="1" applyFont="1" applyFill="1" applyBorder="1" applyAlignment="1" applyProtection="1">
      <alignment horizontal="center" vertical="center"/>
      <protection hidden="1"/>
    </xf>
    <xf numFmtId="0" fontId="6" fillId="2" borderId="11" xfId="0" applyNumberFormat="1" applyFont="1" applyFill="1" applyBorder="1" applyAlignment="1" applyProtection="1">
      <alignment vertical="center" wrapText="1"/>
      <protection locked="0" hidden="1"/>
    </xf>
    <xf numFmtId="0" fontId="8" fillId="2" borderId="0" xfId="0" applyFont="1" applyFill="1" applyAlignment="1" applyProtection="1">
      <alignment horizontal="left"/>
      <protection hidden="1"/>
    </xf>
    <xf numFmtId="49" fontId="11" fillId="0" borderId="4" xfId="0" applyNumberFormat="1" applyFont="1" applyFill="1" applyBorder="1" applyAlignment="1" applyProtection="1">
      <alignment wrapText="1"/>
      <protection hidden="1"/>
    </xf>
    <xf numFmtId="0" fontId="11" fillId="2" borderId="15" xfId="0" applyNumberFormat="1" applyFont="1" applyFill="1" applyBorder="1" applyAlignment="1" applyProtection="1">
      <alignment horizontal="center" vertical="center" wrapText="1" shrinkToFit="1"/>
      <protection hidden="1"/>
    </xf>
    <xf numFmtId="49" fontId="8" fillId="2" borderId="0" xfId="0" applyNumberFormat="1" applyFont="1" applyFill="1" applyBorder="1" applyAlignment="1" applyProtection="1">
      <alignment horizontal="center" vertical="center" wrapText="1" shrinkToFit="1"/>
      <protection hidden="1"/>
    </xf>
    <xf numFmtId="1" fontId="12" fillId="2" borderId="0" xfId="0" applyNumberFormat="1" applyFont="1" applyFill="1" applyBorder="1" applyAlignment="1" applyProtection="1">
      <alignment horizontal="center" vertical="center" shrinkToFit="1"/>
      <protection hidden="1"/>
    </xf>
    <xf numFmtId="49" fontId="11" fillId="2" borderId="0" xfId="0" applyNumberFormat="1" applyFont="1" applyFill="1" applyBorder="1" applyAlignment="1" applyProtection="1">
      <alignment horizontal="left" vertical="top" wrapText="1" shrinkToFit="1"/>
      <protection hidden="1"/>
    </xf>
    <xf numFmtId="1" fontId="13" fillId="2" borderId="0" xfId="0" applyNumberFormat="1" applyFont="1" applyFill="1" applyBorder="1" applyAlignment="1" applyProtection="1">
      <alignment horizontal="center" vertical="center" shrinkToFit="1"/>
      <protection hidden="1"/>
    </xf>
    <xf numFmtId="0" fontId="8" fillId="2" borderId="0" xfId="0" applyNumberFormat="1" applyFont="1" applyFill="1" applyBorder="1" applyAlignment="1" applyProtection="1">
      <alignment horizontal="left" vertical="center" wrapText="1" shrinkToFit="1"/>
      <protection hidden="1"/>
    </xf>
    <xf numFmtId="0" fontId="8" fillId="2" borderId="0" xfId="0" applyNumberFormat="1" applyFont="1" applyFill="1" applyBorder="1" applyAlignment="1" applyProtection="1">
      <alignment vertical="center" wrapText="1" shrinkToFit="1"/>
      <protection hidden="1"/>
    </xf>
    <xf numFmtId="0" fontId="8" fillId="2" borderId="12" xfId="0" applyNumberFormat="1" applyFont="1" applyFill="1" applyBorder="1" applyAlignment="1" applyProtection="1">
      <alignment horizontal="left" vertical="top" wrapText="1" shrinkToFit="1"/>
      <protection hidden="1"/>
    </xf>
    <xf numFmtId="0" fontId="8" fillId="2" borderId="15" xfId="0" applyNumberFormat="1" applyFont="1" applyFill="1" applyBorder="1" applyAlignment="1" applyProtection="1">
      <alignment horizontal="left" vertical="top" wrapText="1" shrinkToFit="1"/>
      <protection hidden="1"/>
    </xf>
    <xf numFmtId="49" fontId="11" fillId="2" borderId="15" xfId="0" applyNumberFormat="1" applyFont="1" applyFill="1" applyBorder="1" applyAlignment="1" applyProtection="1">
      <alignment horizontal="left" vertical="top" wrapText="1" shrinkToFit="1"/>
    </xf>
    <xf numFmtId="1" fontId="6" fillId="2" borderId="13" xfId="0" applyNumberFormat="1" applyFont="1" applyFill="1" applyBorder="1" applyAlignment="1" applyProtection="1">
      <alignment horizontal="center" vertical="center" wrapText="1" shrinkToFit="1"/>
    </xf>
    <xf numFmtId="49" fontId="8" fillId="0" borderId="9" xfId="0" applyNumberFormat="1" applyFont="1" applyFill="1" applyBorder="1" applyAlignment="1" applyProtection="1">
      <alignment horizontal="center" vertical="center" wrapText="1" shrinkToFit="1"/>
      <protection hidden="1"/>
    </xf>
    <xf numFmtId="49" fontId="11" fillId="0" borderId="4" xfId="0" applyNumberFormat="1" applyFont="1" applyFill="1" applyBorder="1" applyAlignment="1" applyProtection="1">
      <alignment wrapText="1" shrinkToFit="1"/>
      <protection hidden="1"/>
    </xf>
    <xf numFmtId="49" fontId="9" fillId="2" borderId="0" xfId="0" applyNumberFormat="1" applyFont="1" applyFill="1" applyBorder="1" applyAlignment="1" applyProtection="1">
      <alignment wrapText="1" shrinkToFit="1"/>
      <protection hidden="1"/>
    </xf>
    <xf numFmtId="0" fontId="11" fillId="2" borderId="11" xfId="0" applyNumberFormat="1" applyFont="1" applyFill="1" applyBorder="1" applyAlignment="1" applyProtection="1">
      <alignment horizontal="left" vertical="center" wrapText="1" shrinkToFit="1"/>
      <protection hidden="1"/>
    </xf>
    <xf numFmtId="0" fontId="11" fillId="2" borderId="11" xfId="0" applyNumberFormat="1" applyFont="1" applyFill="1" applyBorder="1" applyAlignment="1" applyProtection="1">
      <alignment wrapText="1" shrinkToFit="1"/>
      <protection hidden="1"/>
    </xf>
    <xf numFmtId="49" fontId="11" fillId="2" borderId="0" xfId="0" applyNumberFormat="1" applyFont="1" applyFill="1" applyBorder="1" applyAlignment="1" applyProtection="1">
      <alignment wrapText="1" shrinkToFit="1"/>
      <protection hidden="1"/>
    </xf>
    <xf numFmtId="0" fontId="11" fillId="2" borderId="11" xfId="0" applyNumberFormat="1" applyFont="1" applyFill="1" applyBorder="1" applyAlignment="1" applyProtection="1">
      <alignment vertical="top" wrapText="1" shrinkToFit="1"/>
      <protection hidden="1"/>
    </xf>
    <xf numFmtId="0" fontId="11" fillId="2" borderId="11" xfId="0" quotePrefix="1" applyNumberFormat="1" applyFont="1" applyFill="1" applyBorder="1" applyAlignment="1" applyProtection="1">
      <alignment horizontal="left" vertical="top" wrapText="1" shrinkToFit="1"/>
      <protection hidden="1"/>
    </xf>
    <xf numFmtId="14" fontId="36" fillId="2" borderId="0" xfId="0" applyNumberFormat="1" applyFont="1" applyFill="1" applyBorder="1" applyAlignment="1" applyProtection="1">
      <alignment horizontal="left" vertical="center"/>
      <protection hidden="1"/>
    </xf>
    <xf numFmtId="49" fontId="36" fillId="5" borderId="11" xfId="0" applyNumberFormat="1" applyFont="1" applyFill="1" applyBorder="1" applyAlignment="1" applyProtection="1">
      <alignment horizontal="center" vertical="center" wrapText="1" shrinkToFit="1"/>
      <protection hidden="1"/>
    </xf>
    <xf numFmtId="49" fontId="36" fillId="5" borderId="11" xfId="0" applyNumberFormat="1" applyFont="1" applyFill="1" applyBorder="1" applyAlignment="1" applyProtection="1">
      <alignment horizontal="center" vertical="center"/>
      <protection hidden="1"/>
    </xf>
    <xf numFmtId="49" fontId="36" fillId="3" borderId="11" xfId="0" applyNumberFormat="1" applyFont="1" applyFill="1" applyBorder="1" applyAlignment="1" applyProtection="1">
      <alignment horizontal="center" vertical="center"/>
      <protection hidden="1"/>
    </xf>
    <xf numFmtId="0" fontId="5" fillId="0" borderId="15" xfId="3" applyNumberFormat="1" applyFont="1" applyBorder="1" applyAlignment="1" applyProtection="1">
      <alignment horizontal="left" vertical="center"/>
      <protection locked="0"/>
    </xf>
    <xf numFmtId="0" fontId="2" fillId="0" borderId="15" xfId="3" applyFont="1" applyBorder="1" applyAlignment="1" applyProtection="1">
      <alignment vertical="center" wrapText="1"/>
    </xf>
    <xf numFmtId="0" fontId="2" fillId="0" borderId="13" xfId="3" applyFont="1" applyBorder="1" applyAlignment="1" applyProtection="1">
      <alignment vertical="center" wrapText="1"/>
    </xf>
    <xf numFmtId="0" fontId="11" fillId="0" borderId="2" xfId="3" applyFont="1" applyBorder="1" applyAlignment="1" applyProtection="1">
      <alignment horizontal="right" vertical="center" wrapText="1"/>
    </xf>
    <xf numFmtId="0" fontId="11" fillId="0" borderId="7" xfId="3" applyFont="1" applyBorder="1" applyAlignment="1" applyProtection="1">
      <alignment horizontal="right" vertical="center" wrapText="1"/>
    </xf>
    <xf numFmtId="0" fontId="11" fillId="7" borderId="6" xfId="3" applyFont="1" applyFill="1" applyBorder="1"/>
    <xf numFmtId="0" fontId="11" fillId="7" borderId="7" xfId="3" applyFont="1" applyFill="1" applyBorder="1"/>
    <xf numFmtId="0" fontId="11" fillId="7" borderId="15" xfId="3" applyFont="1" applyFill="1" applyBorder="1"/>
    <xf numFmtId="0" fontId="11" fillId="7" borderId="0" xfId="3" applyFont="1" applyFill="1" applyBorder="1"/>
    <xf numFmtId="0" fontId="11" fillId="7" borderId="8" xfId="3" applyFont="1" applyFill="1" applyBorder="1" applyAlignment="1"/>
    <xf numFmtId="0" fontId="10" fillId="0" borderId="11" xfId="3" applyFont="1" applyBorder="1" applyAlignment="1">
      <alignment horizontal="center" vertical="center" wrapText="1"/>
    </xf>
    <xf numFmtId="0" fontId="10" fillId="0" borderId="11" xfId="3" applyFont="1" applyBorder="1" applyAlignment="1">
      <alignment horizontal="center" vertical="center"/>
    </xf>
    <xf numFmtId="49" fontId="36" fillId="8" borderId="11" xfId="0" applyNumberFormat="1" applyFont="1" applyFill="1" applyBorder="1" applyAlignment="1" applyProtection="1">
      <alignment horizontal="center" vertical="center"/>
      <protection hidden="1"/>
    </xf>
    <xf numFmtId="49" fontId="6" fillId="8" borderId="11" xfId="0" applyNumberFormat="1" applyFont="1" applyFill="1" applyBorder="1" applyAlignment="1" applyProtection="1">
      <alignment horizontal="center" vertical="center"/>
      <protection hidden="1"/>
    </xf>
    <xf numFmtId="49" fontId="8" fillId="8" borderId="9" xfId="0" applyNumberFormat="1" applyFont="1" applyFill="1" applyBorder="1" applyAlignment="1" applyProtection="1">
      <alignment horizontal="center" vertical="center" wrapText="1"/>
      <protection hidden="1"/>
    </xf>
    <xf numFmtId="49" fontId="11" fillId="8" borderId="14" xfId="0" applyNumberFormat="1" applyFont="1" applyFill="1" applyBorder="1" applyAlignment="1" applyProtection="1">
      <alignment wrapText="1"/>
      <protection hidden="1"/>
    </xf>
    <xf numFmtId="49" fontId="8" fillId="8" borderId="0" xfId="0" applyNumberFormat="1" applyFont="1" applyFill="1" applyBorder="1" applyAlignment="1" applyProtection="1">
      <alignment horizontal="center" vertical="center"/>
      <protection hidden="1"/>
    </xf>
    <xf numFmtId="0" fontId="8" fillId="8" borderId="0" xfId="0" applyNumberFormat="1" applyFont="1" applyFill="1" applyBorder="1" applyAlignment="1" applyProtection="1">
      <alignment horizontal="left" vertical="center" wrapText="1" shrinkToFit="1"/>
      <protection hidden="1"/>
    </xf>
    <xf numFmtId="0" fontId="8" fillId="8" borderId="0" xfId="0" applyNumberFormat="1" applyFont="1" applyFill="1" applyBorder="1" applyAlignment="1" applyProtection="1">
      <alignment vertical="center" wrapText="1" shrinkToFit="1"/>
      <protection hidden="1"/>
    </xf>
    <xf numFmtId="49" fontId="11" fillId="8" borderId="0" xfId="0" applyNumberFormat="1" applyFont="1" applyFill="1" applyBorder="1" applyAlignment="1" applyProtection="1">
      <alignment horizontal="left" vertical="top" wrapText="1" shrinkToFit="1"/>
      <protection hidden="1"/>
    </xf>
    <xf numFmtId="1" fontId="13" fillId="8" borderId="0" xfId="0" applyNumberFormat="1" applyFont="1" applyFill="1" applyBorder="1" applyAlignment="1" applyProtection="1">
      <alignment horizontal="center" vertical="center" shrinkToFit="1"/>
      <protection hidden="1"/>
    </xf>
    <xf numFmtId="49" fontId="11" fillId="2" borderId="11" xfId="0" applyNumberFormat="1" applyFont="1" applyFill="1" applyBorder="1" applyAlignment="1" applyProtection="1">
      <alignment vertical="top" wrapText="1"/>
      <protection hidden="1"/>
    </xf>
    <xf numFmtId="0" fontId="1" fillId="2" borderId="11" xfId="0" applyNumberFormat="1" applyFont="1" applyFill="1" applyBorder="1" applyAlignment="1" applyProtection="1">
      <alignment horizontal="left" vertical="center" wrapText="1"/>
      <protection hidden="1"/>
    </xf>
    <xf numFmtId="0" fontId="1" fillId="2" borderId="11" xfId="0" quotePrefix="1" applyNumberFormat="1" applyFont="1" applyFill="1" applyBorder="1" applyAlignment="1" applyProtection="1">
      <alignment horizontal="left" vertical="top" wrapText="1"/>
      <protection hidden="1"/>
    </xf>
    <xf numFmtId="0" fontId="1" fillId="2" borderId="11" xfId="0" applyNumberFormat="1" applyFont="1" applyFill="1" applyBorder="1" applyAlignment="1" applyProtection="1">
      <alignment horizontal="left" vertical="top" wrapText="1"/>
      <protection hidden="1"/>
    </xf>
    <xf numFmtId="0" fontId="1" fillId="2" borderId="11" xfId="0" applyNumberFormat="1" applyFont="1" applyFill="1" applyBorder="1" applyAlignment="1" applyProtection="1">
      <alignment vertical="top" wrapText="1"/>
      <protection hidden="1"/>
    </xf>
    <xf numFmtId="0" fontId="1" fillId="2" borderId="11" xfId="0" quotePrefix="1" applyNumberFormat="1" applyFont="1" applyFill="1" applyBorder="1" applyAlignment="1" applyProtection="1">
      <alignment vertical="top" wrapText="1"/>
      <protection hidden="1"/>
    </xf>
    <xf numFmtId="0" fontId="1" fillId="2" borderId="11" xfId="0" applyNumberFormat="1" applyFont="1" applyFill="1" applyBorder="1" applyProtection="1">
      <protection hidden="1"/>
    </xf>
    <xf numFmtId="49" fontId="31" fillId="6" borderId="0" xfId="0" applyNumberFormat="1" applyFont="1" applyFill="1" applyBorder="1" applyAlignment="1" applyProtection="1">
      <alignment horizontal="left" vertical="top" wrapText="1" shrinkToFit="1"/>
      <protection hidden="1"/>
    </xf>
    <xf numFmtId="49" fontId="1" fillId="0" borderId="14" xfId="0" applyNumberFormat="1" applyFont="1" applyFill="1" applyBorder="1" applyAlignment="1" applyProtection="1">
      <alignment wrapText="1"/>
      <protection hidden="1"/>
    </xf>
    <xf numFmtId="1" fontId="6" fillId="0" borderId="9" xfId="0" applyNumberFormat="1" applyFont="1" applyFill="1" applyBorder="1" applyAlignment="1" applyProtection="1">
      <alignment horizontal="center" vertical="center" wrapText="1" shrinkToFit="1"/>
      <protection locked="0"/>
    </xf>
    <xf numFmtId="1" fontId="6" fillId="0" borderId="9" xfId="0" applyNumberFormat="1" applyFont="1" applyFill="1" applyBorder="1" applyAlignment="1" applyProtection="1">
      <alignment horizontal="center" vertical="center" shrinkToFit="1"/>
      <protection locked="0"/>
    </xf>
    <xf numFmtId="0" fontId="14" fillId="2" borderId="0" xfId="1" applyFont="1" applyFill="1" applyBorder="1" applyAlignment="1" applyProtection="1">
      <alignment horizontal="center"/>
    </xf>
    <xf numFmtId="0" fontId="24" fillId="0" borderId="0" xfId="1" applyFont="1" applyBorder="1" applyAlignment="1" applyProtection="1">
      <alignment horizontal="left"/>
    </xf>
    <xf numFmtId="0" fontId="37" fillId="0" borderId="0" xfId="1" applyFont="1" applyBorder="1" applyAlignment="1" applyProtection="1">
      <alignment horizontal="left" vertical="top" wrapText="1"/>
      <protection locked="0"/>
    </xf>
    <xf numFmtId="0" fontId="24" fillId="0" borderId="0" xfId="1" applyFont="1" applyBorder="1" applyAlignment="1" applyProtection="1">
      <alignment horizontal="left" vertical="top" wrapText="1"/>
      <protection locked="0"/>
    </xf>
    <xf numFmtId="0" fontId="27" fillId="0" borderId="0" xfId="1" applyFont="1" applyBorder="1" applyAlignment="1" applyProtection="1">
      <alignment horizontal="left"/>
    </xf>
    <xf numFmtId="0" fontId="8" fillId="2" borderId="36" xfId="1" applyFont="1" applyFill="1" applyBorder="1" applyProtection="1">
      <protection locked="0"/>
    </xf>
    <xf numFmtId="0" fontId="8" fillId="2" borderId="37" xfId="1" applyFont="1" applyFill="1" applyBorder="1" applyProtection="1">
      <protection locked="0"/>
    </xf>
    <xf numFmtId="49" fontId="24" fillId="0" borderId="37" xfId="1" applyNumberFormat="1" applyFont="1" applyFill="1" applyBorder="1" applyAlignment="1" applyProtection="1">
      <alignment horizontal="left"/>
      <protection locked="0"/>
    </xf>
    <xf numFmtId="49" fontId="24" fillId="0" borderId="38" xfId="1" applyNumberFormat="1" applyFont="1" applyFill="1" applyBorder="1" applyAlignment="1" applyProtection="1">
      <alignment horizontal="left"/>
      <protection locked="0"/>
    </xf>
    <xf numFmtId="0" fontId="8" fillId="2" borderId="30" xfId="1" applyFont="1" applyFill="1" applyBorder="1" applyProtection="1">
      <protection locked="0"/>
    </xf>
    <xf numFmtId="0" fontId="8" fillId="2" borderId="31" xfId="1" applyFont="1" applyFill="1" applyBorder="1" applyProtection="1">
      <protection locked="0"/>
    </xf>
    <xf numFmtId="49" fontId="24" fillId="0" borderId="31" xfId="1" applyNumberFormat="1" applyFont="1" applyFill="1" applyBorder="1" applyAlignment="1" applyProtection="1">
      <alignment horizontal="left"/>
      <protection locked="0"/>
    </xf>
    <xf numFmtId="49" fontId="24" fillId="0" borderId="32" xfId="1" applyNumberFormat="1" applyFont="1" applyFill="1" applyBorder="1" applyAlignment="1" applyProtection="1">
      <alignment horizontal="left"/>
      <protection locked="0"/>
    </xf>
    <xf numFmtId="0" fontId="10" fillId="0" borderId="42" xfId="1" applyFont="1" applyFill="1" applyBorder="1" applyAlignment="1" applyProtection="1">
      <alignment horizontal="left"/>
      <protection locked="0"/>
    </xf>
    <xf numFmtId="165" fontId="10" fillId="0" borderId="42" xfId="1" applyNumberFormat="1" applyFont="1" applyFill="1" applyBorder="1" applyAlignment="1" applyProtection="1">
      <protection locked="0"/>
    </xf>
    <xf numFmtId="0" fontId="10" fillId="2" borderId="41" xfId="1" applyFont="1" applyFill="1" applyBorder="1" applyAlignment="1" applyProtection="1">
      <alignment horizontal="left"/>
      <protection locked="0"/>
    </xf>
    <xf numFmtId="0" fontId="8" fillId="2" borderId="39" xfId="1" applyFont="1" applyFill="1" applyBorder="1" applyProtection="1"/>
    <xf numFmtId="0" fontId="8" fillId="2" borderId="28" xfId="1" applyFont="1" applyFill="1" applyBorder="1" applyProtection="1"/>
    <xf numFmtId="0" fontId="8" fillId="2" borderId="28" xfId="1" applyFont="1" applyFill="1" applyBorder="1" applyAlignment="1" applyProtection="1">
      <alignment horizontal="left"/>
    </xf>
    <xf numFmtId="165" fontId="8" fillId="2" borderId="28" xfId="1" applyNumberFormat="1" applyFont="1" applyFill="1" applyBorder="1" applyProtection="1"/>
    <xf numFmtId="0" fontId="8" fillId="2" borderId="40" xfId="1" applyFont="1" applyFill="1" applyBorder="1" applyProtection="1"/>
    <xf numFmtId="49" fontId="11" fillId="0" borderId="0" xfId="1" applyNumberFormat="1" applyFont="1" applyFill="1" applyBorder="1" applyAlignment="1" applyProtection="1">
      <alignment horizontal="left"/>
    </xf>
    <xf numFmtId="0" fontId="10" fillId="2" borderId="0" xfId="1" applyFont="1" applyFill="1" applyBorder="1" applyAlignment="1" applyProtection="1">
      <alignment horizontal="left"/>
    </xf>
    <xf numFmtId="165" fontId="10" fillId="0" borderId="41" xfId="1" applyNumberFormat="1" applyFont="1" applyFill="1" applyBorder="1" applyAlignment="1" applyProtection="1">
      <protection locked="0"/>
    </xf>
    <xf numFmtId="0" fontId="10" fillId="0" borderId="41" xfId="1" applyFont="1" applyFill="1" applyBorder="1" applyAlignment="1" applyProtection="1">
      <alignment horizontal="left"/>
      <protection locked="0"/>
    </xf>
    <xf numFmtId="49" fontId="25" fillId="0" borderId="43" xfId="2" applyNumberFormat="1" applyFont="1" applyFill="1" applyBorder="1" applyAlignment="1" applyProtection="1">
      <alignment horizontal="left"/>
      <protection locked="0"/>
    </xf>
    <xf numFmtId="49" fontId="25" fillId="0" borderId="44" xfId="2" applyNumberFormat="1" applyFill="1" applyBorder="1" applyAlignment="1" applyProtection="1">
      <alignment horizontal="left"/>
      <protection locked="0"/>
    </xf>
    <xf numFmtId="49" fontId="25" fillId="0" borderId="45" xfId="2" applyNumberFormat="1" applyFill="1" applyBorder="1" applyAlignment="1" applyProtection="1">
      <alignment horizontal="left"/>
      <protection locked="0"/>
    </xf>
    <xf numFmtId="49" fontId="38" fillId="5" borderId="0" xfId="1" applyNumberFormat="1" applyFont="1" applyFill="1" applyBorder="1" applyAlignment="1" applyProtection="1">
      <alignment horizontal="left" vertical="top"/>
      <protection locked="0"/>
    </xf>
    <xf numFmtId="49" fontId="8" fillId="0" borderId="0" xfId="1" applyNumberFormat="1" applyFont="1" applyFill="1" applyBorder="1" applyProtection="1"/>
    <xf numFmtId="49" fontId="11" fillId="0" borderId="0" xfId="1" applyNumberFormat="1" applyFont="1" applyFill="1" applyBorder="1" applyAlignment="1" applyProtection="1">
      <alignment horizontal="left"/>
      <protection locked="0"/>
    </xf>
    <xf numFmtId="0" fontId="8" fillId="2" borderId="46" xfId="1" applyFont="1" applyFill="1" applyBorder="1" applyProtection="1"/>
    <xf numFmtId="0" fontId="8" fillId="2" borderId="47" xfId="1" applyFont="1" applyFill="1" applyBorder="1" applyProtection="1"/>
    <xf numFmtId="0" fontId="8" fillId="2" borderId="48" xfId="1" applyFont="1" applyFill="1" applyBorder="1" applyProtection="1"/>
    <xf numFmtId="49" fontId="25" fillId="0" borderId="49" xfId="2" applyNumberFormat="1" applyFill="1" applyBorder="1" applyAlignment="1" applyProtection="1">
      <alignment horizontal="left"/>
      <protection locked="0"/>
    </xf>
    <xf numFmtId="49" fontId="25" fillId="0" borderId="42" xfId="2" applyNumberFormat="1" applyFill="1" applyBorder="1" applyAlignment="1" applyProtection="1">
      <alignment horizontal="left"/>
      <protection locked="0"/>
    </xf>
    <xf numFmtId="49" fontId="25" fillId="0" borderId="50" xfId="2" applyNumberFormat="1" applyFill="1" applyBorder="1" applyAlignment="1" applyProtection="1">
      <alignment horizontal="left"/>
      <protection locked="0"/>
    </xf>
    <xf numFmtId="0" fontId="11" fillId="2" borderId="1" xfId="1" applyFont="1" applyFill="1" applyBorder="1" applyProtection="1"/>
    <xf numFmtId="0" fontId="11" fillId="2" borderId="2" xfId="1" applyFont="1" applyFill="1" applyBorder="1" applyProtection="1"/>
    <xf numFmtId="0" fontId="11" fillId="2" borderId="3" xfId="1" applyFont="1" applyFill="1" applyBorder="1" applyProtection="1"/>
    <xf numFmtId="0" fontId="23" fillId="2" borderId="1" xfId="1" applyFont="1" applyFill="1" applyBorder="1" applyAlignment="1" applyProtection="1">
      <alignment horizontal="center" vertical="center"/>
    </xf>
    <xf numFmtId="0" fontId="23" fillId="2" borderId="2" xfId="1" applyFont="1" applyFill="1" applyBorder="1" applyAlignment="1" applyProtection="1">
      <alignment horizontal="center" vertical="center"/>
    </xf>
    <xf numFmtId="0" fontId="23" fillId="2" borderId="3" xfId="1" applyFont="1" applyFill="1" applyBorder="1" applyAlignment="1" applyProtection="1">
      <alignment horizontal="center" vertical="center"/>
    </xf>
    <xf numFmtId="0" fontId="11" fillId="2" borderId="1" xfId="1" applyFont="1" applyFill="1" applyBorder="1" applyAlignment="1" applyProtection="1">
      <alignment horizontal="center" vertical="center"/>
    </xf>
    <xf numFmtId="0" fontId="11" fillId="2" borderId="2" xfId="1" applyFont="1" applyFill="1" applyBorder="1" applyAlignment="1" applyProtection="1">
      <alignment horizontal="center" vertical="center"/>
    </xf>
    <xf numFmtId="0" fontId="11" fillId="2" borderId="3" xfId="1" applyFont="1" applyFill="1" applyBorder="1" applyAlignment="1" applyProtection="1">
      <alignment horizontal="center" vertical="center"/>
    </xf>
    <xf numFmtId="0" fontId="11" fillId="2" borderId="0" xfId="1" applyFont="1" applyFill="1" applyBorder="1" applyAlignment="1" applyProtection="1">
      <alignment horizontal="right"/>
    </xf>
    <xf numFmtId="14" fontId="39" fillId="2" borderId="41" xfId="1" applyNumberFormat="1" applyFont="1" applyFill="1" applyBorder="1" applyAlignment="1" applyProtection="1">
      <alignment horizontal="right"/>
      <protection locked="0"/>
    </xf>
    <xf numFmtId="0" fontId="39" fillId="2" borderId="41" xfId="1" applyFont="1" applyFill="1" applyBorder="1" applyAlignment="1" applyProtection="1">
      <alignment horizontal="right"/>
      <protection locked="0"/>
    </xf>
    <xf numFmtId="0" fontId="11" fillId="2" borderId="0" xfId="1" applyFont="1" applyFill="1" applyBorder="1" applyAlignment="1" applyProtection="1">
      <alignment horizontal="left"/>
    </xf>
    <xf numFmtId="14" fontId="2" fillId="2" borderId="41" xfId="1" applyNumberFormat="1" applyFont="1" applyFill="1" applyBorder="1" applyAlignment="1" applyProtection="1">
      <alignment vertical="center"/>
      <protection locked="0"/>
    </xf>
    <xf numFmtId="0" fontId="2" fillId="2" borderId="41" xfId="1" applyFont="1" applyFill="1" applyBorder="1" applyAlignment="1" applyProtection="1">
      <alignment vertical="center"/>
      <protection locked="0"/>
    </xf>
    <xf numFmtId="1" fontId="10" fillId="2" borderId="12" xfId="0" applyNumberFormat="1" applyFont="1" applyFill="1" applyBorder="1" applyAlignment="1" applyProtection="1">
      <alignment horizontal="center"/>
      <protection hidden="1"/>
    </xf>
    <xf numFmtId="1" fontId="10" fillId="2" borderId="13" xfId="0" applyNumberFormat="1" applyFont="1" applyFill="1" applyBorder="1" applyAlignment="1" applyProtection="1">
      <alignment horizontal="center"/>
      <protection hidden="1"/>
    </xf>
    <xf numFmtId="0" fontId="10" fillId="2" borderId="11" xfId="0" applyFont="1" applyFill="1" applyBorder="1" applyAlignment="1" applyProtection="1">
      <alignment horizontal="center"/>
      <protection hidden="1"/>
    </xf>
    <xf numFmtId="0" fontId="0" fillId="2" borderId="12" xfId="0" applyFill="1" applyBorder="1" applyAlignment="1" applyProtection="1">
      <alignment horizontal="center" vertical="center"/>
      <protection hidden="1"/>
    </xf>
    <xf numFmtId="0" fontId="0" fillId="2" borderId="15" xfId="0" applyFill="1" applyBorder="1" applyAlignment="1" applyProtection="1">
      <alignment horizontal="center" vertical="center"/>
      <protection hidden="1"/>
    </xf>
    <xf numFmtId="164" fontId="0" fillId="2" borderId="15" xfId="0" applyNumberFormat="1" applyFill="1" applyBorder="1" applyAlignment="1" applyProtection="1">
      <alignment horizontal="center" vertical="center"/>
      <protection hidden="1"/>
    </xf>
    <xf numFmtId="1" fontId="10" fillId="2" borderId="0" xfId="0" applyNumberFormat="1" applyFont="1" applyFill="1" applyBorder="1" applyAlignment="1" applyProtection="1">
      <alignment horizontal="center"/>
      <protection hidden="1"/>
    </xf>
    <xf numFmtId="1" fontId="14" fillId="2" borderId="0" xfId="0" applyNumberFormat="1" applyFont="1" applyFill="1" applyBorder="1" applyAlignment="1" applyProtection="1">
      <alignment horizontal="center"/>
      <protection hidden="1"/>
    </xf>
    <xf numFmtId="1" fontId="10" fillId="2" borderId="7" xfId="0" applyNumberFormat="1" applyFont="1" applyFill="1" applyBorder="1" applyAlignment="1" applyProtection="1">
      <alignment horizontal="center"/>
      <protection hidden="1"/>
    </xf>
    <xf numFmtId="1" fontId="14" fillId="2" borderId="2" xfId="0" applyNumberFormat="1" applyFont="1" applyFill="1" applyBorder="1" applyAlignment="1" applyProtection="1">
      <alignment horizontal="center"/>
      <protection hidden="1"/>
    </xf>
    <xf numFmtId="0" fontId="20" fillId="2" borderId="0" xfId="0" applyFont="1" applyFill="1" applyBorder="1" applyAlignment="1" applyProtection="1">
      <alignment horizontal="left"/>
      <protection hidden="1"/>
    </xf>
    <xf numFmtId="1" fontId="17" fillId="2" borderId="15" xfId="0" applyNumberFormat="1" applyFont="1" applyFill="1" applyBorder="1" applyAlignment="1" applyProtection="1">
      <alignment horizontal="center"/>
      <protection hidden="1"/>
    </xf>
    <xf numFmtId="1" fontId="17" fillId="2" borderId="7" xfId="0" applyNumberFormat="1" applyFont="1" applyFill="1" applyBorder="1" applyAlignment="1" applyProtection="1">
      <alignment horizontal="center"/>
      <protection hidden="1"/>
    </xf>
    <xf numFmtId="1" fontId="17" fillId="2" borderId="0" xfId="0" applyNumberFormat="1" applyFont="1" applyFill="1" applyBorder="1" applyAlignment="1" applyProtection="1">
      <alignment horizontal="center"/>
      <protection hidden="1"/>
    </xf>
    <xf numFmtId="14" fontId="40" fillId="2" borderId="0" xfId="0" applyNumberFormat="1" applyFont="1" applyFill="1" applyBorder="1" applyAlignment="1" applyProtection="1">
      <alignment horizontal="left"/>
      <protection hidden="1"/>
    </xf>
    <xf numFmtId="0" fontId="40" fillId="2" borderId="0" xfId="0" applyFont="1" applyFill="1" applyBorder="1" applyAlignment="1" applyProtection="1">
      <alignment horizontal="left"/>
      <protection hidden="1"/>
    </xf>
    <xf numFmtId="0" fontId="8" fillId="2" borderId="0" xfId="0" applyNumberFormat="1" applyFont="1" applyFill="1" applyBorder="1" applyAlignment="1" applyProtection="1">
      <protection hidden="1"/>
    </xf>
    <xf numFmtId="0" fontId="0" fillId="2" borderId="0" xfId="0" applyFill="1" applyBorder="1" applyAlignment="1" applyProtection="1">
      <alignment horizontal="left"/>
      <protection hidden="1"/>
    </xf>
    <xf numFmtId="0" fontId="6" fillId="2" borderId="12" xfId="0" applyFont="1" applyFill="1" applyBorder="1" applyAlignment="1" applyProtection="1">
      <alignment horizontal="center" wrapText="1"/>
      <protection hidden="1"/>
    </xf>
    <xf numFmtId="0" fontId="6" fillId="2" borderId="15" xfId="0" applyFont="1" applyFill="1" applyBorder="1" applyAlignment="1" applyProtection="1">
      <alignment horizontal="center" wrapText="1"/>
      <protection hidden="1"/>
    </xf>
    <xf numFmtId="0" fontId="6" fillId="2" borderId="13" xfId="0" applyFont="1" applyFill="1" applyBorder="1" applyAlignment="1" applyProtection="1">
      <alignment horizontal="center" wrapText="1"/>
      <protection hidden="1"/>
    </xf>
    <xf numFmtId="0" fontId="10" fillId="2" borderId="12" xfId="0" applyFont="1" applyFill="1" applyBorder="1" applyAlignment="1" applyProtection="1">
      <alignment horizontal="center" vertical="center" wrapText="1"/>
      <protection hidden="1"/>
    </xf>
    <xf numFmtId="0" fontId="10" fillId="2" borderId="15" xfId="0" applyFont="1" applyFill="1" applyBorder="1" applyAlignment="1" applyProtection="1">
      <alignment horizontal="center" vertical="center" wrapText="1"/>
      <protection hidden="1"/>
    </xf>
    <xf numFmtId="0" fontId="10" fillId="2" borderId="13" xfId="0" applyFont="1" applyFill="1" applyBorder="1" applyAlignment="1" applyProtection="1">
      <alignment horizontal="center" vertical="center" wrapText="1"/>
      <protection hidden="1"/>
    </xf>
    <xf numFmtId="0" fontId="6" fillId="2" borderId="11" xfId="0" applyFont="1" applyFill="1" applyBorder="1" applyAlignment="1" applyProtection="1">
      <alignment horizontal="center" vertical="center" wrapText="1"/>
      <protection hidden="1"/>
    </xf>
    <xf numFmtId="0" fontId="7" fillId="2" borderId="11" xfId="0" applyFont="1" applyFill="1" applyBorder="1" applyAlignment="1" applyProtection="1">
      <alignment horizontal="center" vertical="center" wrapText="1"/>
      <protection hidden="1"/>
    </xf>
    <xf numFmtId="0" fontId="8" fillId="2" borderId="0" xfId="0" applyNumberFormat="1" applyFont="1" applyFill="1" applyBorder="1" applyAlignment="1" applyProtection="1">
      <alignment horizontal="left"/>
      <protection hidden="1"/>
    </xf>
    <xf numFmtId="0" fontId="8" fillId="2" borderId="0" xfId="0" applyFont="1" applyFill="1" applyBorder="1" applyAlignment="1" applyProtection="1">
      <alignment horizontal="left"/>
      <protection hidden="1"/>
    </xf>
    <xf numFmtId="0" fontId="10" fillId="2" borderId="12" xfId="0" applyNumberFormat="1" applyFont="1" applyFill="1" applyBorder="1" applyAlignment="1" applyProtection="1">
      <alignment horizontal="left" vertical="center"/>
      <protection hidden="1"/>
    </xf>
    <xf numFmtId="0" fontId="10" fillId="2" borderId="15" xfId="0" applyNumberFormat="1" applyFont="1" applyFill="1" applyBorder="1" applyAlignment="1" applyProtection="1">
      <alignment horizontal="left" vertical="center"/>
      <protection hidden="1"/>
    </xf>
    <xf numFmtId="0" fontId="10" fillId="2" borderId="13" xfId="0" applyNumberFormat="1" applyFont="1" applyFill="1" applyBorder="1" applyAlignment="1" applyProtection="1">
      <alignment horizontal="left" vertical="center"/>
      <protection hidden="1"/>
    </xf>
    <xf numFmtId="1" fontId="10" fillId="2" borderId="11" xfId="0" applyNumberFormat="1" applyFont="1" applyFill="1" applyBorder="1" applyAlignment="1" applyProtection="1">
      <alignment horizontal="center"/>
      <protection hidden="1"/>
    </xf>
    <xf numFmtId="0" fontId="10" fillId="2" borderId="12" xfId="0" applyFont="1" applyFill="1" applyBorder="1" applyAlignment="1" applyProtection="1">
      <alignment horizontal="left" vertical="center"/>
      <protection hidden="1"/>
    </xf>
    <xf numFmtId="0" fontId="10" fillId="2" borderId="15" xfId="0" applyFont="1" applyFill="1" applyBorder="1" applyAlignment="1" applyProtection="1">
      <alignment horizontal="left" vertical="center"/>
      <protection hidden="1"/>
    </xf>
    <xf numFmtId="0" fontId="10" fillId="2" borderId="13" xfId="0" applyFont="1" applyFill="1" applyBorder="1" applyAlignment="1" applyProtection="1">
      <alignment horizontal="left" vertical="center"/>
      <protection hidden="1"/>
    </xf>
    <xf numFmtId="0" fontId="17" fillId="0" borderId="12" xfId="0" applyFont="1" applyBorder="1" applyAlignment="1" applyProtection="1">
      <alignment horizontal="center"/>
      <protection hidden="1"/>
    </xf>
    <xf numFmtId="0" fontId="17" fillId="0" borderId="13" xfId="0" applyFont="1" applyBorder="1" applyAlignment="1" applyProtection="1">
      <alignment horizontal="center"/>
      <protection hidden="1"/>
    </xf>
    <xf numFmtId="0" fontId="10" fillId="2" borderId="1" xfId="0" applyFont="1" applyFill="1" applyBorder="1" applyAlignment="1" applyProtection="1">
      <alignment horizontal="left" vertical="center"/>
      <protection hidden="1"/>
    </xf>
    <xf numFmtId="0" fontId="10" fillId="2" borderId="2" xfId="0" applyFont="1" applyFill="1" applyBorder="1" applyAlignment="1" applyProtection="1">
      <alignment horizontal="left" vertical="center"/>
      <protection hidden="1"/>
    </xf>
    <xf numFmtId="0" fontId="10" fillId="2" borderId="3" xfId="0" applyFont="1" applyFill="1" applyBorder="1" applyAlignment="1" applyProtection="1">
      <alignment horizontal="left" vertical="center"/>
      <protection hidden="1"/>
    </xf>
    <xf numFmtId="0" fontId="10" fillId="2" borderId="6" xfId="0" applyFont="1" applyFill="1" applyBorder="1" applyAlignment="1" applyProtection="1">
      <alignment horizontal="left" vertical="center"/>
      <protection hidden="1"/>
    </xf>
    <xf numFmtId="0" fontId="10" fillId="2" borderId="7" xfId="0" applyFont="1" applyFill="1" applyBorder="1" applyAlignment="1" applyProtection="1">
      <alignment horizontal="left" vertical="center"/>
      <protection hidden="1"/>
    </xf>
    <xf numFmtId="0" fontId="10" fillId="2" borderId="8" xfId="0" applyFont="1" applyFill="1" applyBorder="1" applyAlignment="1" applyProtection="1">
      <alignment horizontal="left" vertical="center"/>
      <protection hidden="1"/>
    </xf>
    <xf numFmtId="0" fontId="10" fillId="2" borderId="11" xfId="0" applyFont="1" applyFill="1" applyBorder="1" applyAlignment="1" applyProtection="1">
      <alignment horizontal="left" vertical="center"/>
      <protection hidden="1"/>
    </xf>
    <xf numFmtId="0" fontId="17" fillId="2" borderId="11" xfId="0" applyFont="1" applyFill="1" applyBorder="1" applyAlignment="1" applyProtection="1">
      <alignment horizontal="center"/>
      <protection hidden="1"/>
    </xf>
    <xf numFmtId="0" fontId="10" fillId="2" borderId="1" xfId="0" applyFont="1" applyFill="1" applyBorder="1" applyAlignment="1" applyProtection="1">
      <alignment horizontal="left" vertical="center" wrapText="1"/>
      <protection hidden="1"/>
    </xf>
    <xf numFmtId="0" fontId="10" fillId="2" borderId="2" xfId="0" applyFont="1" applyFill="1" applyBorder="1" applyAlignment="1" applyProtection="1">
      <alignment horizontal="left" vertical="center" wrapText="1"/>
      <protection hidden="1"/>
    </xf>
    <xf numFmtId="0" fontId="10" fillId="2" borderId="3" xfId="0" applyFont="1" applyFill="1" applyBorder="1" applyAlignment="1" applyProtection="1">
      <alignment horizontal="left" vertical="center" wrapText="1"/>
      <protection hidden="1"/>
    </xf>
    <xf numFmtId="0" fontId="10" fillId="2" borderId="6" xfId="0" applyFont="1" applyFill="1" applyBorder="1" applyAlignment="1" applyProtection="1">
      <alignment horizontal="left" vertical="center" wrapText="1"/>
      <protection hidden="1"/>
    </xf>
    <xf numFmtId="0" fontId="10" fillId="2" borderId="7" xfId="0" applyFont="1" applyFill="1" applyBorder="1" applyAlignment="1" applyProtection="1">
      <alignment horizontal="left" vertical="center" wrapText="1"/>
      <protection hidden="1"/>
    </xf>
    <xf numFmtId="0" fontId="10" fillId="2" borderId="8" xfId="0" applyFont="1" applyFill="1" applyBorder="1" applyAlignment="1" applyProtection="1">
      <alignment horizontal="left" vertical="center" wrapText="1"/>
      <protection hidden="1"/>
    </xf>
    <xf numFmtId="0" fontId="17" fillId="2" borderId="12" xfId="0" applyFont="1" applyFill="1" applyBorder="1" applyAlignment="1" applyProtection="1">
      <alignment horizontal="center"/>
      <protection hidden="1"/>
    </xf>
    <xf numFmtId="0" fontId="17" fillId="2" borderId="13" xfId="0" applyFont="1" applyFill="1" applyBorder="1" applyAlignment="1" applyProtection="1">
      <alignment horizontal="center"/>
      <protection hidden="1"/>
    </xf>
    <xf numFmtId="14" fontId="38" fillId="2" borderId="0" xfId="0" applyNumberFormat="1" applyFont="1" applyFill="1" applyBorder="1" applyAlignment="1" applyProtection="1">
      <alignment horizontal="left"/>
      <protection hidden="1"/>
    </xf>
    <xf numFmtId="1" fontId="10" fillId="0" borderId="12" xfId="0" applyNumberFormat="1" applyFont="1" applyBorder="1" applyAlignment="1" applyProtection="1">
      <alignment horizontal="center"/>
      <protection hidden="1"/>
    </xf>
    <xf numFmtId="1" fontId="10" fillId="0" borderId="13" xfId="0" applyNumberFormat="1" applyFont="1" applyBorder="1" applyAlignment="1" applyProtection="1">
      <alignment horizontal="center"/>
      <protection hidden="1"/>
    </xf>
    <xf numFmtId="0" fontId="7" fillId="2" borderId="12" xfId="0" applyFont="1" applyFill="1" applyBorder="1" applyAlignment="1" applyProtection="1">
      <alignment horizontal="center" vertical="center" wrapText="1"/>
      <protection hidden="1"/>
    </xf>
    <xf numFmtId="0" fontId="7" fillId="2" borderId="15" xfId="0" applyFont="1" applyFill="1" applyBorder="1" applyAlignment="1" applyProtection="1">
      <alignment horizontal="center" vertical="center" wrapText="1"/>
      <protection hidden="1"/>
    </xf>
    <xf numFmtId="0" fontId="7" fillId="2" borderId="13" xfId="0" applyFont="1" applyFill="1" applyBorder="1" applyAlignment="1" applyProtection="1">
      <alignment horizontal="center" vertical="center" wrapText="1"/>
      <protection hidden="1"/>
    </xf>
    <xf numFmtId="0" fontId="8" fillId="8" borderId="1" xfId="0" applyNumberFormat="1" applyFont="1" applyFill="1" applyBorder="1" applyAlignment="1" applyProtection="1">
      <alignment horizontal="left" vertical="top" wrapText="1" shrinkToFit="1"/>
      <protection hidden="1"/>
    </xf>
    <xf numFmtId="0" fontId="8" fillId="8" borderId="3" xfId="0" applyNumberFormat="1" applyFont="1" applyFill="1" applyBorder="1" applyAlignment="1" applyProtection="1">
      <alignment horizontal="left" vertical="top" wrapText="1" shrinkToFit="1"/>
      <protection hidden="1"/>
    </xf>
    <xf numFmtId="0" fontId="2" fillId="8" borderId="6" xfId="0" applyNumberFormat="1" applyFont="1" applyFill="1" applyBorder="1" applyAlignment="1" applyProtection="1">
      <alignment horizontal="left" vertical="top" wrapText="1" shrinkToFit="1"/>
      <protection hidden="1"/>
    </xf>
    <xf numFmtId="0" fontId="2" fillId="8" borderId="8" xfId="0" applyNumberFormat="1" applyFont="1" applyFill="1" applyBorder="1" applyAlignment="1" applyProtection="1">
      <alignment horizontal="left" vertical="top" wrapText="1" shrinkToFit="1"/>
      <protection hidden="1"/>
    </xf>
    <xf numFmtId="1" fontId="6" fillId="8" borderId="9" xfId="0" applyNumberFormat="1" applyFont="1" applyFill="1" applyBorder="1" applyAlignment="1" applyProtection="1">
      <alignment horizontal="center" vertical="center" wrapText="1" shrinkToFit="1"/>
      <protection locked="0"/>
    </xf>
    <xf numFmtId="1" fontId="6" fillId="8" borderId="14" xfId="0" applyNumberFormat="1" applyFont="1" applyFill="1" applyBorder="1" applyAlignment="1" applyProtection="1">
      <alignment horizontal="center" vertical="center" wrapText="1" shrinkToFit="1"/>
      <protection locked="0"/>
    </xf>
    <xf numFmtId="49" fontId="11" fillId="2" borderId="0" xfId="0" applyNumberFormat="1" applyFont="1" applyFill="1" applyBorder="1" applyAlignment="1" applyProtection="1">
      <alignment horizontal="left" vertical="top" wrapText="1"/>
      <protection hidden="1"/>
    </xf>
    <xf numFmtId="0" fontId="36" fillId="8" borderId="1" xfId="0" applyNumberFormat="1" applyFont="1" applyFill="1" applyBorder="1" applyAlignment="1" applyProtection="1">
      <alignment horizontal="left" vertical="top" wrapText="1" shrinkToFit="1"/>
      <protection hidden="1"/>
    </xf>
    <xf numFmtId="0" fontId="36" fillId="8" borderId="3" xfId="0" applyNumberFormat="1" applyFont="1" applyFill="1" applyBorder="1" applyAlignment="1" applyProtection="1">
      <alignment horizontal="left" vertical="top" wrapText="1" shrinkToFit="1"/>
      <protection hidden="1"/>
    </xf>
    <xf numFmtId="49" fontId="11" fillId="8" borderId="1" xfId="0" applyNumberFormat="1" applyFont="1" applyFill="1" applyBorder="1" applyAlignment="1" applyProtection="1">
      <alignment vertical="top" wrapText="1" shrinkToFit="1"/>
      <protection locked="0"/>
    </xf>
    <xf numFmtId="49" fontId="11" fillId="8" borderId="3" xfId="0" applyNumberFormat="1" applyFont="1" applyFill="1" applyBorder="1" applyAlignment="1" applyProtection="1">
      <alignment vertical="top" wrapText="1" shrinkToFit="1"/>
      <protection locked="0"/>
    </xf>
    <xf numFmtId="49" fontId="11" fillId="8" borderId="6" xfId="0" applyNumberFormat="1" applyFont="1" applyFill="1" applyBorder="1" applyAlignment="1" applyProtection="1">
      <alignment vertical="top" wrapText="1" shrinkToFit="1"/>
      <protection locked="0"/>
    </xf>
    <xf numFmtId="49" fontId="11" fillId="8" borderId="8" xfId="0" applyNumberFormat="1" applyFont="1" applyFill="1" applyBorder="1" applyAlignment="1" applyProtection="1">
      <alignment vertical="top" wrapText="1" shrinkToFit="1"/>
      <protection locked="0"/>
    </xf>
    <xf numFmtId="0" fontId="36" fillId="8" borderId="12" xfId="0" applyNumberFormat="1" applyFont="1" applyFill="1" applyBorder="1" applyAlignment="1" applyProtection="1">
      <alignment horizontal="left" vertical="top" wrapText="1" shrinkToFit="1"/>
      <protection hidden="1"/>
    </xf>
    <xf numFmtId="0" fontId="36" fillId="8" borderId="15" xfId="0" applyNumberFormat="1" applyFont="1" applyFill="1" applyBorder="1" applyAlignment="1" applyProtection="1">
      <alignment horizontal="left" vertical="top" wrapText="1" shrinkToFit="1"/>
      <protection hidden="1"/>
    </xf>
    <xf numFmtId="0" fontId="36" fillId="8" borderId="13" xfId="0" applyNumberFormat="1" applyFont="1" applyFill="1" applyBorder="1" applyAlignment="1" applyProtection="1">
      <alignment horizontal="left" vertical="top" wrapText="1" shrinkToFit="1"/>
      <protection hidden="1"/>
    </xf>
    <xf numFmtId="0" fontId="6" fillId="8" borderId="12" xfId="0" applyNumberFormat="1" applyFont="1" applyFill="1" applyBorder="1" applyAlignment="1" applyProtection="1">
      <alignment horizontal="left" vertical="top" wrapText="1" shrinkToFit="1"/>
      <protection hidden="1"/>
    </xf>
    <xf numFmtId="0" fontId="6" fillId="8" borderId="15" xfId="0" applyNumberFormat="1" applyFont="1" applyFill="1" applyBorder="1" applyAlignment="1" applyProtection="1">
      <alignment horizontal="left" vertical="top" wrapText="1" shrinkToFit="1"/>
      <protection hidden="1"/>
    </xf>
    <xf numFmtId="0" fontId="6" fillId="8" borderId="13" xfId="0" applyNumberFormat="1" applyFont="1" applyFill="1" applyBorder="1" applyAlignment="1" applyProtection="1">
      <alignment horizontal="left" vertical="top" wrapText="1" shrinkToFit="1"/>
      <protection hidden="1"/>
    </xf>
    <xf numFmtId="49" fontId="6" fillId="8" borderId="12" xfId="0" applyNumberFormat="1" applyFont="1" applyFill="1" applyBorder="1" applyAlignment="1" applyProtection="1">
      <alignment horizontal="left" vertical="center" wrapText="1" shrinkToFit="1"/>
      <protection locked="0"/>
    </xf>
    <xf numFmtId="49" fontId="6" fillId="8" borderId="15" xfId="0" applyNumberFormat="1" applyFont="1" applyFill="1" applyBorder="1" applyAlignment="1" applyProtection="1">
      <alignment horizontal="left" vertical="center" wrapText="1" shrinkToFit="1"/>
      <protection locked="0"/>
    </xf>
    <xf numFmtId="49" fontId="6" fillId="8" borderId="13" xfId="0" applyNumberFormat="1" applyFont="1" applyFill="1" applyBorder="1" applyAlignment="1" applyProtection="1">
      <alignment horizontal="left" vertical="center" wrapText="1" shrinkToFit="1"/>
      <protection locked="0"/>
    </xf>
    <xf numFmtId="0" fontId="41" fillId="2" borderId="0" xfId="0" applyNumberFormat="1" applyFont="1" applyFill="1" applyBorder="1" applyAlignment="1" applyProtection="1">
      <alignment horizontal="left" vertical="center" wrapText="1" shrinkToFit="1"/>
      <protection hidden="1"/>
    </xf>
    <xf numFmtId="0" fontId="42" fillId="0" borderId="5" xfId="0" applyFont="1" applyBorder="1" applyAlignment="1">
      <alignment wrapText="1" shrinkToFit="1"/>
    </xf>
    <xf numFmtId="49" fontId="11" fillId="8" borderId="1" xfId="0" applyNumberFormat="1" applyFont="1" applyFill="1" applyBorder="1" applyAlignment="1" applyProtection="1">
      <alignment vertical="top" shrinkToFit="1"/>
      <protection locked="0" hidden="1"/>
    </xf>
    <xf numFmtId="49" fontId="11" fillId="8" borderId="3" xfId="0" applyNumberFormat="1" applyFont="1" applyFill="1" applyBorder="1" applyAlignment="1" applyProtection="1">
      <alignment vertical="top" shrinkToFit="1"/>
      <protection locked="0" hidden="1"/>
    </xf>
    <xf numFmtId="49" fontId="11" fillId="8" borderId="6" xfId="0" applyNumberFormat="1" applyFont="1" applyFill="1" applyBorder="1" applyAlignment="1" applyProtection="1">
      <alignment vertical="top" shrinkToFit="1"/>
      <protection locked="0" hidden="1"/>
    </xf>
    <xf numFmtId="49" fontId="11" fillId="8" borderId="8" xfId="0" applyNumberFormat="1" applyFont="1" applyFill="1" applyBorder="1" applyAlignment="1" applyProtection="1">
      <alignment vertical="top" shrinkToFit="1"/>
      <protection locked="0" hidden="1"/>
    </xf>
    <xf numFmtId="49" fontId="43" fillId="8" borderId="1" xfId="0" applyNumberFormat="1" applyFont="1" applyFill="1" applyBorder="1" applyAlignment="1" applyProtection="1">
      <alignment vertical="top" wrapText="1" shrinkToFit="1"/>
      <protection locked="0"/>
    </xf>
    <xf numFmtId="0" fontId="36" fillId="3" borderId="12" xfId="0" applyNumberFormat="1" applyFont="1" applyFill="1" applyBorder="1" applyAlignment="1" applyProtection="1">
      <alignment horizontal="left" vertical="top" wrapText="1" shrinkToFit="1"/>
      <protection hidden="1"/>
    </xf>
    <xf numFmtId="0" fontId="36" fillId="3" borderId="15" xfId="0" applyNumberFormat="1" applyFont="1" applyFill="1" applyBorder="1" applyAlignment="1" applyProtection="1">
      <alignment horizontal="left" vertical="top" wrapText="1" shrinkToFit="1"/>
      <protection hidden="1"/>
    </xf>
    <xf numFmtId="0" fontId="36" fillId="3" borderId="13" xfId="0" applyNumberFormat="1" applyFont="1" applyFill="1" applyBorder="1" applyAlignment="1" applyProtection="1">
      <alignment horizontal="left" vertical="top" wrapText="1" shrinkToFit="1"/>
      <protection hidden="1"/>
    </xf>
    <xf numFmtId="0" fontId="8" fillId="0" borderId="1" xfId="0" applyNumberFormat="1" applyFont="1" applyFill="1" applyBorder="1" applyAlignment="1" applyProtection="1">
      <alignment horizontal="left" vertical="top" wrapText="1" shrinkToFit="1"/>
      <protection hidden="1"/>
    </xf>
    <xf numFmtId="0" fontId="8" fillId="0" borderId="3" xfId="0" applyNumberFormat="1" applyFont="1" applyFill="1" applyBorder="1" applyAlignment="1" applyProtection="1">
      <alignment horizontal="left" vertical="top" wrapText="1" shrinkToFit="1"/>
      <protection hidden="1"/>
    </xf>
    <xf numFmtId="49" fontId="11" fillId="0" borderId="1" xfId="0" applyNumberFormat="1" applyFont="1" applyFill="1" applyBorder="1" applyAlignment="1" applyProtection="1">
      <alignment vertical="top" wrapText="1" shrinkToFit="1"/>
      <protection locked="0"/>
    </xf>
    <xf numFmtId="49" fontId="11" fillId="0" borderId="3" xfId="0" applyNumberFormat="1" applyFont="1" applyFill="1" applyBorder="1" applyAlignment="1" applyProtection="1">
      <alignment vertical="top" wrapText="1" shrinkToFit="1"/>
      <protection locked="0"/>
    </xf>
    <xf numFmtId="49" fontId="11" fillId="0" borderId="6" xfId="0" applyNumberFormat="1" applyFont="1" applyFill="1" applyBorder="1" applyAlignment="1" applyProtection="1">
      <alignment vertical="top" wrapText="1" shrinkToFit="1"/>
      <protection locked="0"/>
    </xf>
    <xf numFmtId="49" fontId="11" fillId="0" borderId="8" xfId="0" applyNumberFormat="1" applyFont="1" applyFill="1" applyBorder="1" applyAlignment="1" applyProtection="1">
      <alignment vertical="top" wrapText="1" shrinkToFit="1"/>
      <protection locked="0"/>
    </xf>
    <xf numFmtId="1" fontId="6" fillId="0" borderId="9" xfId="0" applyNumberFormat="1" applyFont="1" applyFill="1" applyBorder="1" applyAlignment="1" applyProtection="1">
      <alignment horizontal="center" vertical="center" wrapText="1" shrinkToFit="1"/>
      <protection locked="0"/>
    </xf>
    <xf numFmtId="1" fontId="6" fillId="0" borderId="14" xfId="0" applyNumberFormat="1" applyFont="1" applyFill="1" applyBorder="1" applyAlignment="1" applyProtection="1">
      <alignment horizontal="center" vertical="center" wrapText="1" shrinkToFit="1"/>
      <protection locked="0"/>
    </xf>
    <xf numFmtId="0" fontId="11" fillId="0" borderId="6" xfId="0" applyNumberFormat="1" applyFont="1" applyFill="1" applyBorder="1" applyAlignment="1" applyProtection="1">
      <alignment horizontal="left" vertical="top" wrapText="1" shrinkToFit="1"/>
      <protection hidden="1"/>
    </xf>
    <xf numFmtId="0" fontId="11" fillId="0" borderId="8" xfId="0" applyNumberFormat="1" applyFont="1" applyFill="1" applyBorder="1" applyAlignment="1" applyProtection="1">
      <alignment horizontal="left" vertical="top" wrapText="1" shrinkToFit="1"/>
      <protection hidden="1"/>
    </xf>
    <xf numFmtId="0" fontId="36" fillId="5" borderId="12" xfId="0" applyNumberFormat="1" applyFont="1" applyFill="1" applyBorder="1" applyAlignment="1" applyProtection="1">
      <alignment horizontal="left" vertical="top" wrapText="1" shrinkToFit="1"/>
      <protection hidden="1"/>
    </xf>
    <xf numFmtId="0" fontId="36" fillId="5" borderId="15" xfId="0" applyNumberFormat="1" applyFont="1" applyFill="1" applyBorder="1" applyAlignment="1" applyProtection="1">
      <alignment horizontal="left" vertical="top" wrapText="1" shrinkToFit="1"/>
      <protection hidden="1"/>
    </xf>
    <xf numFmtId="0" fontId="36" fillId="5" borderId="13" xfId="0" applyNumberFormat="1" applyFont="1" applyFill="1" applyBorder="1" applyAlignment="1" applyProtection="1">
      <alignment horizontal="left" vertical="top" wrapText="1" shrinkToFit="1"/>
      <protection hidden="1"/>
    </xf>
    <xf numFmtId="0" fontId="1" fillId="0" borderId="6" xfId="0" applyNumberFormat="1" applyFont="1" applyFill="1" applyBorder="1" applyAlignment="1" applyProtection="1">
      <alignment horizontal="left" vertical="top" wrapText="1" shrinkToFit="1"/>
      <protection hidden="1"/>
    </xf>
    <xf numFmtId="0" fontId="1" fillId="0" borderId="8" xfId="0" applyNumberFormat="1" applyFont="1" applyFill="1" applyBorder="1" applyAlignment="1" applyProtection="1">
      <alignment horizontal="left" vertical="top" wrapText="1" shrinkToFit="1"/>
      <protection hidden="1"/>
    </xf>
    <xf numFmtId="0" fontId="46" fillId="0" borderId="6" xfId="0" applyNumberFormat="1" applyFont="1" applyFill="1" applyBorder="1" applyAlignment="1" applyProtection="1">
      <alignment horizontal="left" vertical="top" wrapText="1" shrinkToFit="1"/>
      <protection hidden="1"/>
    </xf>
    <xf numFmtId="0" fontId="46" fillId="0" borderId="8" xfId="0" applyNumberFormat="1" applyFont="1" applyFill="1" applyBorder="1" applyAlignment="1" applyProtection="1">
      <alignment horizontal="left" vertical="top" wrapText="1" shrinkToFit="1"/>
      <protection hidden="1"/>
    </xf>
    <xf numFmtId="0" fontId="8" fillId="2" borderId="1" xfId="0" applyNumberFormat="1" applyFont="1" applyFill="1" applyBorder="1" applyAlignment="1" applyProtection="1">
      <alignment horizontal="left" vertical="top" wrapText="1" shrinkToFit="1"/>
      <protection hidden="1"/>
    </xf>
    <xf numFmtId="0" fontId="8" fillId="2" borderId="3" xfId="0" applyNumberFormat="1" applyFont="1" applyFill="1" applyBorder="1" applyAlignment="1" applyProtection="1">
      <alignment horizontal="left" vertical="top" wrapText="1" shrinkToFit="1"/>
      <protection hidden="1"/>
    </xf>
    <xf numFmtId="49" fontId="11" fillId="2" borderId="1" xfId="0" applyNumberFormat="1" applyFont="1" applyFill="1" applyBorder="1" applyAlignment="1" applyProtection="1">
      <alignment vertical="top" wrapText="1" shrinkToFit="1"/>
      <protection locked="0"/>
    </xf>
    <xf numFmtId="49" fontId="11" fillId="2" borderId="3" xfId="0" applyNumberFormat="1" applyFont="1" applyFill="1" applyBorder="1" applyAlignment="1" applyProtection="1">
      <alignment vertical="top" wrapText="1" shrinkToFit="1"/>
      <protection locked="0"/>
    </xf>
    <xf numFmtId="49" fontId="11" fillId="2" borderId="6" xfId="0" applyNumberFormat="1" applyFont="1" applyFill="1" applyBorder="1" applyAlignment="1" applyProtection="1">
      <alignment vertical="top" wrapText="1" shrinkToFit="1"/>
      <protection locked="0"/>
    </xf>
    <xf numFmtId="49" fontId="11" fillId="2" borderId="8" xfId="0" applyNumberFormat="1" applyFont="1" applyFill="1" applyBorder="1" applyAlignment="1" applyProtection="1">
      <alignment vertical="top" wrapText="1" shrinkToFit="1"/>
      <protection locked="0"/>
    </xf>
    <xf numFmtId="1" fontId="6" fillId="2" borderId="9" xfId="0" applyNumberFormat="1" applyFont="1" applyFill="1" applyBorder="1" applyAlignment="1" applyProtection="1">
      <alignment horizontal="center" vertical="center" wrapText="1" shrinkToFit="1"/>
      <protection locked="0"/>
    </xf>
    <xf numFmtId="1" fontId="6" fillId="2" borderId="14" xfId="0" applyNumberFormat="1" applyFont="1" applyFill="1" applyBorder="1" applyAlignment="1" applyProtection="1">
      <alignment horizontal="center" vertical="center" wrapText="1" shrinkToFit="1"/>
      <protection locked="0"/>
    </xf>
    <xf numFmtId="0" fontId="46" fillId="2" borderId="6" xfId="0" applyNumberFormat="1" applyFont="1" applyFill="1" applyBorder="1" applyAlignment="1" applyProtection="1">
      <alignment horizontal="left" vertical="top" wrapText="1" shrinkToFit="1"/>
      <protection hidden="1"/>
    </xf>
    <xf numFmtId="0" fontId="46" fillId="2" borderId="8" xfId="0" applyNumberFormat="1" applyFont="1" applyFill="1" applyBorder="1" applyAlignment="1" applyProtection="1">
      <alignment horizontal="left" vertical="top" wrapText="1" shrinkToFit="1"/>
      <protection hidden="1"/>
    </xf>
    <xf numFmtId="0" fontId="6" fillId="2" borderId="12" xfId="0" applyNumberFormat="1" applyFont="1" applyFill="1" applyBorder="1" applyAlignment="1" applyProtection="1">
      <alignment horizontal="left" vertical="top" wrapText="1" shrinkToFit="1"/>
      <protection hidden="1"/>
    </xf>
    <xf numFmtId="0" fontId="6" fillId="2" borderId="15" xfId="0" applyNumberFormat="1" applyFont="1" applyFill="1" applyBorder="1" applyAlignment="1" applyProtection="1">
      <alignment horizontal="left" vertical="top" wrapText="1" shrinkToFit="1"/>
      <protection hidden="1"/>
    </xf>
    <xf numFmtId="0" fontId="6" fillId="2" borderId="13" xfId="0" applyNumberFormat="1" applyFont="1" applyFill="1" applyBorder="1" applyAlignment="1" applyProtection="1">
      <alignment horizontal="left" vertical="top" wrapText="1" shrinkToFit="1"/>
      <protection hidden="1"/>
    </xf>
    <xf numFmtId="49" fontId="11" fillId="0" borderId="1" xfId="0" applyNumberFormat="1" applyFont="1" applyFill="1" applyBorder="1" applyAlignment="1" applyProtection="1">
      <alignment vertical="top" shrinkToFit="1"/>
      <protection locked="0" hidden="1"/>
    </xf>
    <xf numFmtId="49" fontId="11" fillId="0" borderId="3" xfId="0" applyNumberFormat="1" applyFont="1" applyFill="1" applyBorder="1" applyAlignment="1" applyProtection="1">
      <alignment vertical="top" shrinkToFit="1"/>
      <protection locked="0" hidden="1"/>
    </xf>
    <xf numFmtId="49" fontId="11" fillId="0" borderId="6" xfId="0" applyNumberFormat="1" applyFont="1" applyFill="1" applyBorder="1" applyAlignment="1" applyProtection="1">
      <alignment vertical="top" shrinkToFit="1"/>
      <protection locked="0" hidden="1"/>
    </xf>
    <xf numFmtId="49" fontId="11" fillId="0" borderId="8" xfId="0" applyNumberFormat="1" applyFont="1" applyFill="1" applyBorder="1" applyAlignment="1" applyProtection="1">
      <alignment vertical="top" shrinkToFit="1"/>
      <protection locked="0" hidden="1"/>
    </xf>
    <xf numFmtId="0" fontId="0" fillId="0" borderId="15" xfId="0" applyBorder="1" applyAlignment="1">
      <alignment horizontal="left" vertical="top" wrapText="1" shrinkToFit="1"/>
    </xf>
    <xf numFmtId="0" fontId="0" fillId="0" borderId="13" xfId="0" applyBorder="1" applyAlignment="1">
      <alignment horizontal="left" vertical="top" wrapText="1" shrinkToFit="1"/>
    </xf>
    <xf numFmtId="0" fontId="2" fillId="0" borderId="6" xfId="0" applyNumberFormat="1" applyFont="1" applyFill="1" applyBorder="1" applyAlignment="1" applyProtection="1">
      <alignment horizontal="left" vertical="top" wrapText="1" shrinkToFit="1"/>
      <protection hidden="1"/>
    </xf>
    <xf numFmtId="0" fontId="2" fillId="0" borderId="8" xfId="0" applyNumberFormat="1" applyFont="1" applyFill="1" applyBorder="1" applyAlignment="1" applyProtection="1">
      <alignment horizontal="left" vertical="top" wrapText="1" shrinkToFit="1"/>
      <protection hidden="1"/>
    </xf>
    <xf numFmtId="0" fontId="11" fillId="0" borderId="1" xfId="0" applyNumberFormat="1" applyFont="1" applyFill="1" applyBorder="1" applyAlignment="1" applyProtection="1">
      <alignment vertical="top" wrapText="1" shrinkToFit="1"/>
      <protection locked="0"/>
    </xf>
    <xf numFmtId="0" fontId="11" fillId="0" borderId="3" xfId="0" applyNumberFormat="1" applyFont="1" applyFill="1" applyBorder="1" applyAlignment="1" applyProtection="1">
      <alignment vertical="top" wrapText="1" shrinkToFit="1"/>
      <protection locked="0"/>
    </xf>
    <xf numFmtId="0" fontId="11" fillId="0" borderId="6" xfId="0" applyNumberFormat="1" applyFont="1" applyFill="1" applyBorder="1" applyAlignment="1" applyProtection="1">
      <alignment vertical="top" wrapText="1" shrinkToFit="1"/>
      <protection locked="0"/>
    </xf>
    <xf numFmtId="0" fontId="11" fillId="0" borderId="8" xfId="0" applyNumberFormat="1" applyFont="1" applyFill="1" applyBorder="1" applyAlignment="1" applyProtection="1">
      <alignment vertical="top" wrapText="1" shrinkToFit="1"/>
      <protection locked="0"/>
    </xf>
    <xf numFmtId="0" fontId="2" fillId="2" borderId="6" xfId="0" applyNumberFormat="1" applyFont="1" applyFill="1" applyBorder="1" applyAlignment="1" applyProtection="1">
      <alignment horizontal="left" vertical="top" wrapText="1" shrinkToFit="1"/>
      <protection hidden="1"/>
    </xf>
    <xf numFmtId="0" fontId="2" fillId="2" borderId="8" xfId="0" applyNumberFormat="1" applyFont="1" applyFill="1" applyBorder="1" applyAlignment="1" applyProtection="1">
      <alignment horizontal="left" vertical="top" wrapText="1" shrinkToFit="1"/>
      <protection hidden="1"/>
    </xf>
    <xf numFmtId="1" fontId="6" fillId="0" borderId="9" xfId="0" applyNumberFormat="1" applyFont="1" applyFill="1" applyBorder="1" applyAlignment="1" applyProtection="1">
      <alignment horizontal="center" vertical="center" shrinkToFit="1"/>
      <protection locked="0"/>
    </xf>
    <xf numFmtId="1" fontId="6" fillId="0" borderId="14" xfId="0" applyNumberFormat="1" applyFont="1" applyFill="1" applyBorder="1" applyAlignment="1" applyProtection="1">
      <alignment horizontal="center" vertical="center" shrinkToFit="1"/>
      <protection locked="0"/>
    </xf>
    <xf numFmtId="0" fontId="4" fillId="0" borderId="1" xfId="0" applyNumberFormat="1" applyFont="1" applyFill="1" applyBorder="1" applyAlignment="1" applyProtection="1">
      <alignment horizontal="left" vertical="top" wrapText="1" shrinkToFit="1"/>
      <protection hidden="1"/>
    </xf>
    <xf numFmtId="0" fontId="4" fillId="0" borderId="3" xfId="0" applyNumberFormat="1" applyFont="1" applyFill="1" applyBorder="1" applyAlignment="1" applyProtection="1">
      <alignment horizontal="left" vertical="top" wrapText="1" shrinkToFit="1"/>
      <protection hidden="1"/>
    </xf>
    <xf numFmtId="0" fontId="4" fillId="2" borderId="1" xfId="0" applyNumberFormat="1" applyFont="1" applyFill="1" applyBorder="1" applyAlignment="1" applyProtection="1">
      <alignment horizontal="left" vertical="top" wrapText="1" shrinkToFit="1"/>
      <protection hidden="1"/>
    </xf>
    <xf numFmtId="0" fontId="4" fillId="2" borderId="3" xfId="0" applyNumberFormat="1" applyFont="1" applyFill="1" applyBorder="1" applyAlignment="1" applyProtection="1">
      <alignment horizontal="left" vertical="top" wrapText="1" shrinkToFit="1"/>
      <protection hidden="1"/>
    </xf>
    <xf numFmtId="0" fontId="2" fillId="0" borderId="6" xfId="0" applyNumberFormat="1" applyFont="1" applyFill="1" applyBorder="1" applyAlignment="1" applyProtection="1">
      <alignment horizontal="left" vertical="top" wrapText="1" shrinkToFit="1"/>
      <protection locked="0"/>
    </xf>
    <xf numFmtId="0" fontId="2" fillId="0" borderId="8" xfId="0" applyNumberFormat="1" applyFont="1" applyFill="1" applyBorder="1" applyAlignment="1" applyProtection="1">
      <alignment horizontal="left" vertical="top" wrapText="1" shrinkToFit="1"/>
      <protection locked="0"/>
    </xf>
    <xf numFmtId="0" fontId="8" fillId="0" borderId="11" xfId="0" applyNumberFormat="1" applyFont="1" applyFill="1" applyBorder="1" applyAlignment="1" applyProtection="1">
      <alignment horizontal="left" vertical="top" wrapText="1" shrinkToFit="1"/>
      <protection hidden="1"/>
    </xf>
    <xf numFmtId="0" fontId="8" fillId="2" borderId="11" xfId="0" applyNumberFormat="1" applyFont="1" applyFill="1" applyBorder="1" applyAlignment="1" applyProtection="1">
      <alignment horizontal="left" vertical="top" wrapText="1" shrinkToFit="1"/>
      <protection hidden="1"/>
    </xf>
    <xf numFmtId="0" fontId="2" fillId="0" borderId="11" xfId="0" applyNumberFormat="1" applyFont="1" applyFill="1" applyBorder="1" applyAlignment="1" applyProtection="1">
      <alignment horizontal="left" vertical="top" wrapText="1" shrinkToFit="1"/>
      <protection hidden="1"/>
    </xf>
    <xf numFmtId="0" fontId="8" fillId="0" borderId="12" xfId="0" applyNumberFormat="1" applyFont="1" applyFill="1" applyBorder="1" applyAlignment="1" applyProtection="1">
      <alignment horizontal="left" vertical="top" wrapText="1" shrinkToFit="1"/>
      <protection hidden="1"/>
    </xf>
    <xf numFmtId="0" fontId="8" fillId="0" borderId="13" xfId="0" applyNumberFormat="1" applyFont="1" applyFill="1" applyBorder="1" applyAlignment="1" applyProtection="1">
      <alignment horizontal="left" vertical="top" wrapText="1" shrinkToFit="1"/>
      <protection hidden="1"/>
    </xf>
    <xf numFmtId="0" fontId="2" fillId="0" borderId="12" xfId="0" applyNumberFormat="1" applyFont="1" applyFill="1" applyBorder="1" applyAlignment="1" applyProtection="1">
      <alignment horizontal="left" vertical="top" wrapText="1" shrinkToFit="1"/>
      <protection hidden="1"/>
    </xf>
    <xf numFmtId="0" fontId="2" fillId="0" borderId="13" xfId="0" applyNumberFormat="1" applyFont="1" applyFill="1" applyBorder="1" applyAlignment="1" applyProtection="1">
      <alignment horizontal="left" vertical="top" wrapText="1" shrinkToFit="1"/>
      <protection hidden="1"/>
    </xf>
    <xf numFmtId="0" fontId="11" fillId="2" borderId="6" xfId="0" applyNumberFormat="1" applyFont="1" applyFill="1" applyBorder="1" applyAlignment="1" applyProtection="1">
      <alignment horizontal="left" vertical="top" wrapText="1" shrinkToFit="1"/>
      <protection hidden="1"/>
    </xf>
    <xf numFmtId="0" fontId="11" fillId="2" borderId="8" xfId="0" applyNumberFormat="1" applyFont="1" applyFill="1" applyBorder="1" applyAlignment="1" applyProtection="1">
      <alignment horizontal="left" vertical="top" wrapText="1" shrinkToFit="1"/>
      <protection hidden="1"/>
    </xf>
    <xf numFmtId="49" fontId="44" fillId="2" borderId="1" xfId="0" applyNumberFormat="1" applyFont="1" applyFill="1" applyBorder="1" applyAlignment="1" applyProtection="1">
      <alignment vertical="top" wrapText="1" shrinkToFit="1"/>
      <protection locked="0"/>
    </xf>
    <xf numFmtId="0" fontId="2" fillId="0" borderId="12" xfId="3" applyFont="1" applyBorder="1" applyAlignment="1" applyProtection="1">
      <alignment horizontal="center" wrapText="1"/>
    </xf>
    <xf numFmtId="0" fontId="2" fillId="0" borderId="15" xfId="3" applyFont="1" applyBorder="1" applyAlignment="1" applyProtection="1">
      <alignment horizontal="center" wrapText="1"/>
    </xf>
    <xf numFmtId="49" fontId="2" fillId="0" borderId="2" xfId="3" applyNumberFormat="1" applyFont="1" applyBorder="1" applyAlignment="1" applyProtection="1">
      <alignment horizontal="center" vertical="center" wrapText="1"/>
      <protection locked="0"/>
    </xf>
    <xf numFmtId="49" fontId="2" fillId="0" borderId="3" xfId="3" applyNumberFormat="1" applyFont="1" applyBorder="1" applyAlignment="1" applyProtection="1">
      <alignment horizontal="center" vertical="center" wrapText="1"/>
      <protection locked="0"/>
    </xf>
    <xf numFmtId="0" fontId="10" fillId="0" borderId="12" xfId="3" applyFont="1" applyBorder="1" applyAlignment="1" applyProtection="1">
      <alignment horizontal="left" vertical="center" wrapText="1"/>
    </xf>
    <xf numFmtId="0" fontId="10" fillId="0" borderId="15" xfId="3" applyFont="1" applyBorder="1" applyAlignment="1" applyProtection="1">
      <alignment horizontal="left" vertical="center" wrapText="1"/>
    </xf>
    <xf numFmtId="14" fontId="2" fillId="0" borderId="15" xfId="3" applyNumberFormat="1" applyFont="1" applyBorder="1" applyAlignment="1" applyProtection="1">
      <alignment horizontal="center" vertical="center" wrapText="1"/>
      <protection locked="0"/>
    </xf>
    <xf numFmtId="49" fontId="9" fillId="0" borderId="15" xfId="3" applyNumberFormat="1" applyFont="1" applyBorder="1" applyAlignment="1" applyProtection="1">
      <alignment horizontal="left" vertical="center" wrapText="1"/>
      <protection locked="0"/>
    </xf>
    <xf numFmtId="49" fontId="9" fillId="0" borderId="13" xfId="3" applyNumberFormat="1" applyFont="1" applyBorder="1" applyAlignment="1" applyProtection="1">
      <alignment horizontal="left" vertical="center" wrapText="1"/>
      <protection locked="0"/>
    </xf>
    <xf numFmtId="49" fontId="11" fillId="0" borderId="7" xfId="3" applyNumberFormat="1" applyFont="1" applyBorder="1" applyAlignment="1" applyProtection="1">
      <alignment horizontal="center" vertical="center" wrapText="1"/>
      <protection locked="0"/>
    </xf>
    <xf numFmtId="49" fontId="11" fillId="0" borderId="8" xfId="3" applyNumberFormat="1" applyFont="1" applyBorder="1" applyAlignment="1" applyProtection="1">
      <alignment horizontal="center" vertical="center" wrapText="1"/>
      <protection locked="0"/>
    </xf>
    <xf numFmtId="0" fontId="11" fillId="0" borderId="12" xfId="3" applyFont="1" applyBorder="1" applyAlignment="1" applyProtection="1">
      <alignment horizontal="left" vertical="center" wrapText="1"/>
    </xf>
    <xf numFmtId="0" fontId="11" fillId="0" borderId="15" xfId="3" applyFont="1" applyBorder="1" applyAlignment="1" applyProtection="1">
      <alignment horizontal="left" vertical="center" wrapText="1"/>
    </xf>
    <xf numFmtId="14" fontId="7" fillId="0" borderId="15" xfId="3" applyNumberFormat="1" applyFont="1" applyBorder="1" applyAlignment="1" applyProtection="1">
      <alignment horizontal="center" vertical="center" wrapText="1"/>
      <protection locked="0"/>
    </xf>
    <xf numFmtId="0" fontId="7" fillId="0" borderId="15" xfId="3" applyNumberFormat="1" applyFont="1" applyBorder="1" applyAlignment="1" applyProtection="1">
      <alignment horizontal="center" vertical="center" wrapText="1"/>
      <protection locked="0"/>
    </xf>
    <xf numFmtId="0" fontId="11" fillId="0" borderId="1" xfId="3" applyFont="1" applyBorder="1" applyAlignment="1" applyProtection="1">
      <alignment horizontal="left" vertical="center" wrapText="1"/>
    </xf>
    <xf numFmtId="0" fontId="11" fillId="0" borderId="2" xfId="3" applyFont="1" applyBorder="1" applyAlignment="1" applyProtection="1">
      <alignment horizontal="left" vertical="center" wrapText="1"/>
    </xf>
    <xf numFmtId="0" fontId="11" fillId="0" borderId="6" xfId="3" applyFont="1" applyBorder="1" applyAlignment="1" applyProtection="1">
      <alignment horizontal="left" vertical="center" wrapText="1"/>
    </xf>
    <xf numFmtId="0" fontId="11" fillId="0" borderId="7" xfId="3" applyFont="1" applyBorder="1" applyAlignment="1" applyProtection="1">
      <alignment horizontal="left" vertical="center" wrapText="1"/>
    </xf>
    <xf numFmtId="49" fontId="9" fillId="0" borderId="2" xfId="3" applyNumberFormat="1" applyFont="1" applyBorder="1" applyAlignment="1" applyProtection="1">
      <alignment horizontal="center" vertical="center" wrapText="1"/>
      <protection locked="0"/>
    </xf>
    <xf numFmtId="0" fontId="5" fillId="0" borderId="15" xfId="3" applyNumberFormat="1" applyFont="1" applyBorder="1" applyAlignment="1" applyProtection="1">
      <alignment horizontal="center" vertical="center" wrapText="1"/>
      <protection locked="0"/>
    </xf>
    <xf numFmtId="0" fontId="10" fillId="0" borderId="12" xfId="3" applyFont="1" applyBorder="1" applyAlignment="1">
      <alignment horizontal="right" vertical="center" wrapText="1"/>
    </xf>
    <xf numFmtId="0" fontId="10" fillId="0" borderId="15" xfId="3" applyFont="1" applyBorder="1" applyAlignment="1">
      <alignment horizontal="right" vertical="center" wrapText="1"/>
    </xf>
    <xf numFmtId="49" fontId="11" fillId="0" borderId="15" xfId="3" applyNumberFormat="1" applyFont="1" applyBorder="1" applyAlignment="1" applyProtection="1">
      <alignment horizontal="center" vertical="center" wrapText="1"/>
      <protection locked="0"/>
    </xf>
    <xf numFmtId="49" fontId="11" fillId="0" borderId="13" xfId="3" applyNumberFormat="1" applyFont="1" applyBorder="1" applyAlignment="1" applyProtection="1">
      <alignment horizontal="center" vertical="center" wrapText="1"/>
      <protection locked="0"/>
    </xf>
    <xf numFmtId="0" fontId="32" fillId="0" borderId="12" xfId="3" applyFont="1" applyBorder="1" applyAlignment="1">
      <alignment horizontal="center"/>
    </xf>
    <xf numFmtId="0" fontId="33" fillId="0" borderId="15" xfId="3" applyFont="1" applyBorder="1" applyAlignment="1">
      <alignment horizontal="center"/>
    </xf>
    <xf numFmtId="0" fontId="33" fillId="0" borderId="13" xfId="3" applyFont="1" applyBorder="1" applyAlignment="1">
      <alignment horizontal="center"/>
    </xf>
    <xf numFmtId="0" fontId="23" fillId="0" borderId="1" xfId="3" applyFont="1" applyBorder="1" applyAlignment="1">
      <alignment horizontal="center" vertical="center" wrapText="1"/>
    </xf>
    <xf numFmtId="0" fontId="11" fillId="0" borderId="2" xfId="3" applyFont="1" applyBorder="1" applyAlignment="1">
      <alignment horizontal="center" vertical="center"/>
    </xf>
    <xf numFmtId="0" fontId="11" fillId="0" borderId="3" xfId="3" applyFont="1" applyBorder="1" applyAlignment="1">
      <alignment horizontal="center" vertical="center"/>
    </xf>
    <xf numFmtId="0" fontId="11" fillId="0" borderId="4" xfId="3" applyFont="1" applyBorder="1" applyAlignment="1">
      <alignment horizontal="center" vertical="center"/>
    </xf>
    <xf numFmtId="0" fontId="11" fillId="0" borderId="0" xfId="3" applyFont="1" applyBorder="1" applyAlignment="1">
      <alignment horizontal="center" vertical="center"/>
    </xf>
    <xf numFmtId="0" fontId="11" fillId="0" borderId="5" xfId="3" applyFont="1" applyBorder="1" applyAlignment="1">
      <alignment horizontal="center" vertical="center"/>
    </xf>
    <xf numFmtId="0" fontId="11" fillId="0" borderId="6" xfId="3" applyFont="1" applyBorder="1" applyAlignment="1">
      <alignment horizontal="center" vertical="center"/>
    </xf>
    <xf numFmtId="0" fontId="11" fillId="0" borderId="7" xfId="3" applyFont="1" applyBorder="1" applyAlignment="1">
      <alignment horizontal="center" vertical="center"/>
    </xf>
    <xf numFmtId="0" fontId="11" fillId="0" borderId="8" xfId="3" applyFont="1" applyBorder="1" applyAlignment="1">
      <alignment horizontal="center" vertical="center"/>
    </xf>
    <xf numFmtId="0" fontId="24" fillId="0" borderId="9" xfId="3" applyFont="1" applyBorder="1" applyAlignment="1">
      <alignment horizontal="center" vertical="center" wrapText="1"/>
    </xf>
    <xf numFmtId="0" fontId="11" fillId="0" borderId="10" xfId="3" applyFont="1" applyBorder="1"/>
    <xf numFmtId="0" fontId="11" fillId="0" borderId="14" xfId="3" applyFont="1" applyBorder="1"/>
    <xf numFmtId="0" fontId="24" fillId="0" borderId="1" xfId="3" applyFont="1" applyBorder="1" applyAlignment="1">
      <alignment horizontal="center" vertical="center" wrapText="1"/>
    </xf>
    <xf numFmtId="0" fontId="24" fillId="0" borderId="2" xfId="3" applyFont="1" applyBorder="1" applyAlignment="1">
      <alignment horizontal="center" vertical="center"/>
    </xf>
    <xf numFmtId="0" fontId="24" fillId="0" borderId="3" xfId="3" applyFont="1" applyBorder="1" applyAlignment="1">
      <alignment horizontal="center" vertical="center"/>
    </xf>
    <xf numFmtId="0" fontId="24" fillId="0" borderId="4" xfId="3" applyFont="1" applyBorder="1" applyAlignment="1">
      <alignment horizontal="center" vertical="center"/>
    </xf>
    <xf numFmtId="0" fontId="24" fillId="0" borderId="0" xfId="3" applyFont="1" applyAlignment="1">
      <alignment horizontal="center" vertical="center"/>
    </xf>
    <xf numFmtId="0" fontId="24" fillId="0" borderId="5" xfId="3" applyFont="1" applyBorder="1" applyAlignment="1">
      <alignment horizontal="center" vertical="center"/>
    </xf>
    <xf numFmtId="0" fontId="24" fillId="0" borderId="6" xfId="3" applyFont="1" applyBorder="1" applyAlignment="1">
      <alignment horizontal="center" vertical="center"/>
    </xf>
    <xf numFmtId="0" fontId="24" fillId="0" borderId="7" xfId="3" applyFont="1" applyBorder="1" applyAlignment="1">
      <alignment horizontal="center" vertical="center"/>
    </xf>
    <xf numFmtId="0" fontId="24" fillId="0" borderId="8" xfId="3" applyFont="1" applyBorder="1" applyAlignment="1">
      <alignment horizontal="center" vertical="center"/>
    </xf>
    <xf numFmtId="0" fontId="11" fillId="0" borderId="1" xfId="3" applyFont="1" applyBorder="1" applyAlignment="1">
      <alignment horizontal="center" vertical="center" wrapText="1"/>
    </xf>
    <xf numFmtId="0" fontId="11" fillId="0" borderId="0" xfId="3" applyFont="1" applyAlignment="1">
      <alignment horizontal="center" vertical="center"/>
    </xf>
    <xf numFmtId="0" fontId="11" fillId="0" borderId="2" xfId="3" applyFont="1" applyBorder="1" applyAlignment="1">
      <alignment wrapText="1"/>
    </xf>
    <xf numFmtId="0" fontId="11" fillId="0" borderId="4" xfId="3" applyFont="1" applyBorder="1" applyAlignment="1">
      <alignment wrapText="1"/>
    </xf>
    <xf numFmtId="0" fontId="11" fillId="0" borderId="0" xfId="3" applyFont="1" applyAlignment="1">
      <alignment wrapText="1"/>
    </xf>
    <xf numFmtId="0" fontId="11" fillId="0" borderId="6" xfId="3" applyFont="1" applyBorder="1" applyAlignment="1">
      <alignment wrapText="1"/>
    </xf>
    <xf numFmtId="0" fontId="11" fillId="0" borderId="7" xfId="3" applyFont="1" applyBorder="1" applyAlignment="1">
      <alignment wrapText="1"/>
    </xf>
    <xf numFmtId="49" fontId="5" fillId="0" borderId="9" xfId="3" applyNumberFormat="1" applyFont="1" applyBorder="1" applyAlignment="1" applyProtection="1">
      <alignment horizontal="center" vertical="center" wrapText="1"/>
      <protection locked="0"/>
    </xf>
    <xf numFmtId="49" fontId="5" fillId="0" borderId="10" xfId="3" applyNumberFormat="1" applyFont="1" applyBorder="1" applyAlignment="1" applyProtection="1">
      <alignment horizontal="center" vertical="center" wrapText="1"/>
      <protection locked="0"/>
    </xf>
    <xf numFmtId="49" fontId="5" fillId="0" borderId="14" xfId="3" applyNumberFormat="1" applyFont="1" applyBorder="1" applyAlignment="1" applyProtection="1">
      <alignment horizontal="center" vertical="center" wrapText="1"/>
      <protection locked="0"/>
    </xf>
    <xf numFmtId="0" fontId="2" fillId="0" borderId="1" xfId="3" applyFont="1" applyBorder="1" applyAlignment="1" applyProtection="1">
      <alignment horizontal="center" vertical="center" wrapText="1"/>
    </xf>
    <xf numFmtId="0" fontId="2" fillId="0" borderId="2" xfId="3" applyFont="1" applyBorder="1" applyAlignment="1" applyProtection="1">
      <alignment horizontal="center" vertical="center" wrapText="1"/>
    </xf>
    <xf numFmtId="0" fontId="2" fillId="0" borderId="6" xfId="3" applyFont="1" applyBorder="1" applyAlignment="1" applyProtection="1">
      <alignment horizontal="center" vertical="center" wrapText="1"/>
    </xf>
    <xf numFmtId="0" fontId="2" fillId="0" borderId="7" xfId="3" applyFont="1" applyBorder="1" applyAlignment="1" applyProtection="1">
      <alignment horizontal="center" vertical="center" wrapText="1"/>
    </xf>
    <xf numFmtId="49" fontId="9" fillId="0" borderId="15" xfId="3" applyNumberFormat="1" applyFont="1" applyBorder="1" applyAlignment="1" applyProtection="1">
      <alignment horizontal="center" vertical="center" wrapText="1"/>
      <protection locked="0"/>
    </xf>
    <xf numFmtId="49" fontId="2" fillId="0" borderId="9" xfId="3" applyNumberFormat="1" applyFont="1" applyBorder="1" applyAlignment="1" applyProtection="1">
      <alignment horizontal="center" vertical="center" wrapText="1"/>
      <protection locked="0"/>
    </xf>
    <xf numFmtId="49" fontId="2" fillId="0" borderId="10" xfId="3" applyNumberFormat="1" applyFont="1" applyBorder="1" applyAlignment="1" applyProtection="1">
      <alignment horizontal="center" vertical="center" wrapText="1"/>
      <protection locked="0"/>
    </xf>
    <xf numFmtId="49" fontId="2" fillId="0" borderId="14" xfId="3" applyNumberFormat="1" applyFont="1" applyBorder="1" applyAlignment="1" applyProtection="1">
      <alignment horizontal="center" vertical="center" wrapText="1"/>
      <protection locked="0"/>
    </xf>
    <xf numFmtId="49" fontId="2" fillId="0" borderId="1" xfId="3" applyNumberFormat="1" applyFont="1" applyBorder="1" applyAlignment="1" applyProtection="1">
      <alignment horizontal="left" vertical="center" wrapText="1"/>
      <protection locked="0"/>
    </xf>
    <xf numFmtId="49" fontId="2" fillId="0" borderId="2" xfId="3" applyNumberFormat="1" applyFont="1" applyBorder="1" applyAlignment="1" applyProtection="1">
      <alignment horizontal="left" vertical="center" wrapText="1"/>
      <protection locked="0"/>
    </xf>
    <xf numFmtId="49" fontId="2" fillId="0" borderId="3" xfId="3" applyNumberFormat="1" applyFont="1" applyBorder="1" applyAlignment="1" applyProtection="1">
      <alignment horizontal="left" vertical="center" wrapText="1"/>
      <protection locked="0"/>
    </xf>
    <xf numFmtId="49" fontId="2" fillId="0" borderId="4" xfId="3" applyNumberFormat="1" applyFont="1" applyBorder="1" applyAlignment="1" applyProtection="1">
      <alignment horizontal="left" vertical="center" wrapText="1"/>
      <protection locked="0"/>
    </xf>
    <xf numFmtId="49" fontId="2" fillId="0" borderId="0" xfId="3" applyNumberFormat="1" applyFont="1" applyBorder="1" applyAlignment="1" applyProtection="1">
      <alignment horizontal="left" vertical="center" wrapText="1"/>
      <protection locked="0"/>
    </xf>
    <xf numFmtId="49" fontId="2" fillId="0" borderId="5" xfId="3" applyNumberFormat="1" applyFont="1" applyBorder="1" applyAlignment="1" applyProtection="1">
      <alignment horizontal="left" vertical="center" wrapText="1"/>
      <protection locked="0"/>
    </xf>
    <xf numFmtId="49" fontId="2" fillId="0" borderId="6" xfId="3" applyNumberFormat="1" applyFont="1" applyBorder="1" applyAlignment="1" applyProtection="1">
      <alignment horizontal="left" vertical="center" wrapText="1"/>
      <protection locked="0"/>
    </xf>
    <xf numFmtId="49" fontId="2" fillId="0" borderId="7" xfId="3" applyNumberFormat="1" applyFont="1" applyBorder="1" applyAlignment="1" applyProtection="1">
      <alignment horizontal="left" vertical="center" wrapText="1"/>
      <protection locked="0"/>
    </xf>
    <xf numFmtId="49" fontId="2" fillId="0" borderId="8" xfId="3" applyNumberFormat="1" applyFont="1" applyBorder="1" applyAlignment="1" applyProtection="1">
      <alignment horizontal="left" vertical="center" wrapText="1"/>
      <protection locked="0"/>
    </xf>
    <xf numFmtId="49" fontId="2" fillId="0" borderId="0" xfId="3" applyNumberFormat="1" applyFont="1" applyAlignment="1" applyProtection="1">
      <alignment horizontal="left" vertical="center" wrapText="1"/>
      <protection locked="0"/>
    </xf>
    <xf numFmtId="14" fontId="2" fillId="0" borderId="9" xfId="3" applyNumberFormat="1" applyFont="1" applyBorder="1" applyAlignment="1" applyProtection="1">
      <alignment horizontal="left" vertical="center" wrapText="1"/>
      <protection locked="0"/>
    </xf>
    <xf numFmtId="0" fontId="2" fillId="0" borderId="10" xfId="3" applyNumberFormat="1" applyFont="1" applyBorder="1" applyAlignment="1" applyProtection="1">
      <alignment horizontal="left" vertical="center" wrapText="1"/>
      <protection locked="0"/>
    </xf>
    <xf numFmtId="0" fontId="2" fillId="0" borderId="14" xfId="3" applyNumberFormat="1" applyFont="1" applyBorder="1" applyAlignment="1" applyProtection="1">
      <alignment horizontal="left" vertical="center" wrapText="1"/>
      <protection locked="0"/>
    </xf>
    <xf numFmtId="0" fontId="2" fillId="0" borderId="9" xfId="3" applyFont="1" applyBorder="1" applyAlignment="1" applyProtection="1">
      <alignment horizontal="left" vertical="center" wrapText="1"/>
      <protection locked="0"/>
    </xf>
    <xf numFmtId="0" fontId="2" fillId="0" borderId="10" xfId="3" applyFont="1" applyBorder="1" applyAlignment="1" applyProtection="1">
      <alignment horizontal="left" vertical="center" wrapText="1"/>
      <protection locked="0"/>
    </xf>
    <xf numFmtId="0" fontId="2" fillId="0" borderId="14" xfId="3" applyFont="1" applyBorder="1" applyAlignment="1" applyProtection="1">
      <alignment horizontal="left" vertical="center" wrapText="1"/>
      <protection locked="0"/>
    </xf>
    <xf numFmtId="0" fontId="11" fillId="0" borderId="2" xfId="3" applyFont="1" applyBorder="1" applyAlignment="1">
      <alignment horizontal="center" vertical="center" wrapText="1"/>
    </xf>
    <xf numFmtId="0" fontId="11" fillId="0" borderId="3" xfId="3" applyFont="1" applyBorder="1" applyAlignment="1">
      <alignment horizontal="center" vertical="center" wrapText="1"/>
    </xf>
    <xf numFmtId="0" fontId="11" fillId="0" borderId="4" xfId="3" applyFont="1" applyBorder="1" applyAlignment="1">
      <alignment horizontal="center" vertical="center" wrapText="1"/>
    </xf>
    <xf numFmtId="0" fontId="11" fillId="0" borderId="0" xfId="3" applyFont="1" applyAlignment="1">
      <alignment horizontal="center" vertical="center" wrapText="1"/>
    </xf>
    <xf numFmtId="0" fontId="11" fillId="0" borderId="5" xfId="3" applyFont="1" applyBorder="1" applyAlignment="1">
      <alignment horizontal="center" vertical="center" wrapText="1"/>
    </xf>
    <xf numFmtId="0" fontId="11" fillId="0" borderId="6" xfId="3" applyFont="1" applyBorder="1" applyAlignment="1">
      <alignment horizontal="center" vertical="center" wrapText="1"/>
    </xf>
    <xf numFmtId="0" fontId="11" fillId="0" borderId="7" xfId="3" applyFont="1" applyBorder="1" applyAlignment="1">
      <alignment horizontal="center" vertical="center" wrapText="1"/>
    </xf>
    <xf numFmtId="0" fontId="11" fillId="0" borderId="8" xfId="3" applyFont="1" applyBorder="1" applyAlignment="1">
      <alignment horizontal="center" vertical="center" wrapText="1"/>
    </xf>
    <xf numFmtId="0" fontId="11" fillId="0" borderId="9" xfId="3" applyFont="1" applyBorder="1" applyAlignment="1">
      <alignment horizontal="center" vertical="center" wrapText="1"/>
    </xf>
    <xf numFmtId="0" fontId="11" fillId="0" borderId="10" xfId="3" applyFont="1" applyBorder="1" applyAlignment="1">
      <alignment horizontal="center" vertical="center" wrapText="1"/>
    </xf>
    <xf numFmtId="0" fontId="11" fillId="0" borderId="14" xfId="3" applyFont="1" applyBorder="1" applyAlignment="1">
      <alignment horizontal="center" vertical="center" wrapText="1"/>
    </xf>
    <xf numFmtId="49" fontId="2" fillId="0" borderId="10" xfId="3" applyNumberFormat="1" applyFont="1" applyBorder="1" applyAlignment="1" applyProtection="1">
      <alignment wrapText="1"/>
      <protection locked="0"/>
    </xf>
    <xf numFmtId="49" fontId="2" fillId="0" borderId="14" xfId="3" applyNumberFormat="1" applyFont="1" applyBorder="1" applyAlignment="1" applyProtection="1">
      <alignment wrapText="1"/>
      <protection locked="0"/>
    </xf>
    <xf numFmtId="0" fontId="2" fillId="2" borderId="51"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18" xfId="0" applyFont="1" applyFill="1" applyBorder="1" applyAlignment="1">
      <alignment horizontal="left" vertical="top" wrapText="1"/>
    </xf>
    <xf numFmtId="0" fontId="2" fillId="2" borderId="52" xfId="0" applyFont="1" applyFill="1" applyBorder="1" applyAlignment="1">
      <alignment horizontal="left" vertical="top" wrapText="1"/>
    </xf>
    <xf numFmtId="0" fontId="2" fillId="2" borderId="11" xfId="0" applyFont="1" applyFill="1" applyBorder="1" applyAlignment="1">
      <alignment horizontal="left" vertical="top" wrapText="1"/>
    </xf>
    <xf numFmtId="0" fontId="2" fillId="2" borderId="12" xfId="0" applyFont="1" applyFill="1" applyBorder="1" applyAlignment="1">
      <alignment horizontal="left" vertical="top" wrapText="1"/>
    </xf>
    <xf numFmtId="0" fontId="2" fillId="2" borderId="17" xfId="0" applyFont="1" applyFill="1" applyBorder="1" applyAlignment="1">
      <alignment horizontal="left" vertical="top" wrapText="1"/>
    </xf>
    <xf numFmtId="0" fontId="2" fillId="2" borderId="53" xfId="0" applyFont="1" applyFill="1" applyBorder="1" applyAlignment="1">
      <alignment horizontal="left" vertical="top" wrapText="1"/>
    </xf>
    <xf numFmtId="0" fontId="3" fillId="2" borderId="17" xfId="0" applyFont="1" applyFill="1" applyBorder="1" applyAlignment="1">
      <alignment horizontal="left" wrapText="1"/>
    </xf>
    <xf numFmtId="0" fontId="3" fillId="2" borderId="11" xfId="0" applyFont="1" applyFill="1" applyBorder="1" applyAlignment="1">
      <alignment horizontal="left" wrapText="1"/>
    </xf>
    <xf numFmtId="0" fontId="3" fillId="2" borderId="53" xfId="0" applyFont="1" applyFill="1" applyBorder="1" applyAlignment="1">
      <alignment horizontal="left" wrapText="1"/>
    </xf>
    <xf numFmtId="0" fontId="5" fillId="2" borderId="54"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2" fillId="2" borderId="14" xfId="0" applyFont="1" applyFill="1" applyBorder="1" applyAlignment="1">
      <alignment horizontal="left" wrapText="1"/>
    </xf>
    <xf numFmtId="0" fontId="2" fillId="2" borderId="6" xfId="0" applyFont="1" applyFill="1" applyBorder="1" applyAlignment="1">
      <alignment horizontal="left" wrapText="1"/>
    </xf>
    <xf numFmtId="0" fontId="2" fillId="2" borderId="27" xfId="0" applyFont="1" applyFill="1" applyBorder="1" applyAlignment="1">
      <alignment horizontal="left" wrapText="1"/>
    </xf>
    <xf numFmtId="0" fontId="2" fillId="2" borderId="55" xfId="0" applyFont="1" applyFill="1" applyBorder="1" applyAlignment="1">
      <alignment horizontal="left" wrapText="1"/>
    </xf>
    <xf numFmtId="0" fontId="3" fillId="2" borderId="18" xfId="0" applyFont="1" applyFill="1" applyBorder="1" applyAlignment="1">
      <alignment horizontal="left" wrapText="1"/>
    </xf>
    <xf numFmtId="0" fontId="3" fillId="2" borderId="51" xfId="0" applyFont="1" applyFill="1" applyBorder="1" applyAlignment="1">
      <alignment horizontal="left" wrapText="1"/>
    </xf>
    <xf numFmtId="0" fontId="3" fillId="2" borderId="52" xfId="0" applyFont="1" applyFill="1" applyBorder="1" applyAlignment="1">
      <alignment horizontal="left" wrapText="1"/>
    </xf>
    <xf numFmtId="0" fontId="3" fillId="2" borderId="25" xfId="0" applyFont="1" applyFill="1" applyBorder="1" applyAlignment="1">
      <alignment horizontal="left" vertical="top" wrapText="1"/>
    </xf>
    <xf numFmtId="0" fontId="3" fillId="2" borderId="63" xfId="0" applyFont="1" applyFill="1" applyBorder="1" applyAlignment="1">
      <alignment horizontal="left" vertical="top" wrapText="1"/>
    </xf>
    <xf numFmtId="0" fontId="3" fillId="2" borderId="64" xfId="0" applyFont="1" applyFill="1" applyBorder="1" applyAlignment="1">
      <alignment horizontal="left" vertical="top" wrapText="1"/>
    </xf>
    <xf numFmtId="0" fontId="3" fillId="2" borderId="65" xfId="0" applyFont="1" applyFill="1" applyBorder="1" applyAlignment="1">
      <alignment vertical="top" wrapText="1"/>
    </xf>
    <xf numFmtId="0" fontId="3" fillId="2" borderId="66" xfId="0" applyFont="1" applyFill="1" applyBorder="1" applyAlignment="1">
      <alignment vertical="top" wrapText="1"/>
    </xf>
    <xf numFmtId="0" fontId="3" fillId="2" borderId="67" xfId="0" applyFont="1" applyFill="1" applyBorder="1" applyAlignment="1">
      <alignment vertical="top" wrapText="1"/>
    </xf>
    <xf numFmtId="0" fontId="3" fillId="2" borderId="16" xfId="0" applyFont="1" applyFill="1" applyBorder="1" applyAlignment="1">
      <alignment horizontal="left" wrapText="1"/>
    </xf>
    <xf numFmtId="0" fontId="3" fillId="2" borderId="68" xfId="0" applyFont="1" applyFill="1" applyBorder="1" applyAlignment="1">
      <alignment horizontal="left" wrapText="1"/>
    </xf>
    <xf numFmtId="0" fontId="3" fillId="2" borderId="69" xfId="0" applyFont="1" applyFill="1" applyBorder="1" applyAlignment="1">
      <alignment horizontal="left" wrapText="1"/>
    </xf>
    <xf numFmtId="0" fontId="3" fillId="2" borderId="56" xfId="0" applyFont="1" applyFill="1" applyBorder="1" applyAlignment="1">
      <alignment vertical="top" wrapText="1"/>
    </xf>
    <xf numFmtId="0" fontId="3" fillId="2" borderId="57" xfId="0" applyFont="1" applyFill="1" applyBorder="1" applyAlignment="1">
      <alignment vertical="top" wrapText="1"/>
    </xf>
    <xf numFmtId="0" fontId="3" fillId="2" borderId="58" xfId="0" applyFont="1" applyFill="1" applyBorder="1" applyAlignment="1">
      <alignment vertical="top" wrapText="1"/>
    </xf>
    <xf numFmtId="0" fontId="4" fillId="2" borderId="59" xfId="0" applyFont="1" applyFill="1" applyBorder="1" applyAlignment="1">
      <alignment horizontal="left" vertical="top" wrapText="1"/>
    </xf>
    <xf numFmtId="0" fontId="4" fillId="2" borderId="60" xfId="0" applyFont="1" applyFill="1" applyBorder="1" applyAlignment="1">
      <alignment horizontal="left" vertical="top" wrapText="1"/>
    </xf>
    <xf numFmtId="0" fontId="4" fillId="2" borderId="61" xfId="0" applyFont="1" applyFill="1" applyBorder="1" applyAlignment="1">
      <alignment horizontal="left" vertical="top" wrapText="1"/>
    </xf>
    <xf numFmtId="0" fontId="3" fillId="2" borderId="12" xfId="0" applyFont="1" applyFill="1" applyBorder="1" applyAlignment="1">
      <alignment horizontal="left" vertical="top" wrapText="1"/>
    </xf>
    <xf numFmtId="0" fontId="3" fillId="2" borderId="15" xfId="0" applyFont="1" applyFill="1" applyBorder="1" applyAlignment="1">
      <alignment horizontal="left" vertical="top" wrapText="1"/>
    </xf>
    <xf numFmtId="0" fontId="3" fillId="2" borderId="62" xfId="0" applyFont="1" applyFill="1" applyBorder="1" applyAlignment="1">
      <alignment horizontal="left" vertical="top" wrapText="1"/>
    </xf>
    <xf numFmtId="0" fontId="10" fillId="2" borderId="0" xfId="1" applyFont="1" applyFill="1" applyBorder="1" applyAlignment="1" applyProtection="1">
      <alignment horizontal="left"/>
      <protection locked="0"/>
    </xf>
    <xf numFmtId="164" fontId="5" fillId="4" borderId="29" xfId="1" quotePrefix="1" applyNumberFormat="1" applyFont="1" applyFill="1" applyBorder="1" applyAlignment="1" applyProtection="1">
      <alignment horizontal="center"/>
      <protection locked="0"/>
    </xf>
    <xf numFmtId="0" fontId="5" fillId="4" borderId="29" xfId="1" applyFont="1" applyFill="1" applyBorder="1" applyAlignment="1" applyProtection="1">
      <alignment horizontal="center"/>
      <protection locked="0"/>
    </xf>
    <xf numFmtId="14" fontId="5" fillId="4" borderId="33" xfId="1" applyNumberFormat="1" applyFont="1" applyFill="1" applyBorder="1" applyAlignment="1" applyProtection="1">
      <alignment horizontal="center"/>
      <protection locked="0"/>
    </xf>
    <xf numFmtId="14" fontId="5" fillId="4" borderId="34" xfId="1" applyNumberFormat="1" applyFont="1" applyFill="1" applyBorder="1" applyAlignment="1" applyProtection="1">
      <alignment horizontal="center"/>
      <protection locked="0"/>
    </xf>
    <xf numFmtId="14" fontId="5" fillId="4" borderId="35" xfId="1" applyNumberFormat="1" applyFont="1" applyFill="1" applyBorder="1" applyAlignment="1" applyProtection="1">
      <alignment horizontal="center"/>
      <protection locked="0"/>
    </xf>
    <xf numFmtId="49" fontId="0" fillId="2" borderId="0" xfId="0" applyNumberFormat="1" applyFill="1" applyBorder="1" applyProtection="1">
      <protection locked="0" hidden="1"/>
    </xf>
    <xf numFmtId="49" fontId="6" fillId="2" borderId="0" xfId="0" applyNumberFormat="1" applyFont="1" applyFill="1" applyBorder="1" applyAlignment="1" applyProtection="1">
      <alignment horizontal="center" vertical="center"/>
      <protection locked="0" hidden="1"/>
    </xf>
    <xf numFmtId="49" fontId="9" fillId="2" borderId="0" xfId="0" applyNumberFormat="1" applyFont="1" applyFill="1" applyBorder="1" applyProtection="1">
      <protection locked="0" hidden="1"/>
    </xf>
    <xf numFmtId="49" fontId="9" fillId="2" borderId="0" xfId="0" applyNumberFormat="1" applyFont="1" applyFill="1" applyBorder="1" applyAlignment="1" applyProtection="1">
      <alignment wrapText="1" shrinkToFit="1"/>
      <protection locked="0" hidden="1"/>
    </xf>
    <xf numFmtId="49" fontId="11" fillId="2" borderId="0" xfId="0" applyNumberFormat="1" applyFont="1" applyFill="1" applyBorder="1" applyAlignment="1" applyProtection="1">
      <alignment wrapText="1" shrinkToFit="1"/>
      <protection locked="0" hidden="1"/>
    </xf>
    <xf numFmtId="49" fontId="11" fillId="2" borderId="0" xfId="0" applyNumberFormat="1" applyFont="1" applyFill="1" applyBorder="1" applyAlignment="1" applyProtection="1">
      <alignment wrapText="1"/>
      <protection locked="0" hidden="1"/>
    </xf>
    <xf numFmtId="49" fontId="11" fillId="2" borderId="0" xfId="0" applyNumberFormat="1" applyFont="1" applyFill="1" applyBorder="1" applyProtection="1">
      <protection locked="0" hidden="1"/>
    </xf>
    <xf numFmtId="0" fontId="8" fillId="2" borderId="0" xfId="0" applyNumberFormat="1" applyFont="1" applyFill="1" applyBorder="1" applyAlignment="1" applyProtection="1">
      <alignment vertical="center" wrapText="1"/>
      <protection locked="0" hidden="1"/>
    </xf>
    <xf numFmtId="0" fontId="0" fillId="0" borderId="0" xfId="0" applyProtection="1">
      <protection locked="0"/>
    </xf>
    <xf numFmtId="0" fontId="24" fillId="0" borderId="12" xfId="3" applyFont="1" applyBorder="1" applyAlignment="1" applyProtection="1">
      <alignment horizontal="center" vertical="center" wrapText="1"/>
      <protection locked="0"/>
    </xf>
    <xf numFmtId="0" fontId="24" fillId="0" borderId="15" xfId="3" applyFont="1" applyBorder="1" applyAlignment="1" applyProtection="1">
      <alignment horizontal="center" vertical="center" wrapText="1"/>
      <protection locked="0"/>
    </xf>
    <xf numFmtId="0" fontId="24" fillId="0" borderId="15" xfId="3" applyFont="1" applyBorder="1" applyAlignment="1" applyProtection="1">
      <alignment horizontal="center" wrapText="1"/>
      <protection locked="0"/>
    </xf>
    <xf numFmtId="0" fontId="11" fillId="0" borderId="15" xfId="3" applyBorder="1" applyProtection="1">
      <protection locked="0"/>
    </xf>
    <xf numFmtId="0" fontId="11" fillId="0" borderId="15" xfId="3" applyBorder="1" applyAlignment="1" applyProtection="1">
      <alignment vertical="center" wrapText="1"/>
      <protection locked="0"/>
    </xf>
    <xf numFmtId="0" fontId="11" fillId="0" borderId="13" xfId="3" applyBorder="1" applyAlignment="1" applyProtection="1">
      <alignment vertical="center" wrapText="1"/>
      <protection locked="0"/>
    </xf>
    <xf numFmtId="0" fontId="0" fillId="0" borderId="15" xfId="0" applyNumberFormat="1" applyBorder="1" applyProtection="1">
      <protection locked="0"/>
    </xf>
    <xf numFmtId="0" fontId="11" fillId="0" borderId="12" xfId="3" applyFont="1" applyBorder="1" applyAlignment="1" applyProtection="1">
      <alignment horizontal="left" vertical="center" wrapText="1"/>
      <protection locked="0"/>
    </xf>
    <xf numFmtId="0" fontId="11" fillId="0" borderId="15" xfId="3" applyFont="1" applyBorder="1" applyAlignment="1" applyProtection="1">
      <alignment horizontal="left" vertical="center"/>
      <protection locked="0"/>
    </xf>
    <xf numFmtId="0" fontId="0" fillId="0" borderId="2" xfId="0" applyNumberFormat="1" applyBorder="1" applyProtection="1">
      <protection locked="0"/>
    </xf>
    <xf numFmtId="0" fontId="0" fillId="0" borderId="7" xfId="0" applyNumberFormat="1" applyBorder="1" applyProtection="1">
      <protection locked="0"/>
    </xf>
  </cellXfs>
  <cellStyles count="4">
    <cellStyle name="Blatt1" xfId="1"/>
    <cellStyle name="Hyperlink" xfId="2" builtinId="8"/>
    <cellStyle name="Standard" xfId="0" builtinId="0"/>
    <cellStyle name="Standard_AA Nr. 10.34.06, Anlagen 1 bis 5, Version 0_Kachel"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077253565269786E-2"/>
          <c:y val="8.4210526315789527E-2"/>
          <c:w val="0.91460301147934864"/>
          <c:h val="0.88684210526315788"/>
        </c:manualLayout>
      </c:layout>
      <c:barChart>
        <c:barDir val="bar"/>
        <c:grouping val="clustered"/>
        <c:varyColors val="0"/>
        <c:ser>
          <c:idx val="0"/>
          <c:order val="0"/>
          <c:spPr>
            <a:solidFill>
              <a:srgbClr val="9999FF"/>
            </a:solidFill>
            <a:ln w="12700">
              <a:solidFill>
                <a:srgbClr val="000000"/>
              </a:solidFill>
              <a:prstDash val="solid"/>
            </a:ln>
          </c:spPr>
          <c:invertIfNegative val="0"/>
          <c:val>
            <c:numRef>
              <c:f>Blatt3!$L$19</c:f>
              <c:numCache>
                <c:formatCode>0</c:formatCode>
                <c:ptCount val="1"/>
                <c:pt idx="0">
                  <c:v>0</c:v>
                </c:pt>
              </c:numCache>
            </c:numRef>
          </c:val>
        </c:ser>
        <c:ser>
          <c:idx val="1"/>
          <c:order val="1"/>
          <c:spPr>
            <a:solidFill>
              <a:srgbClr val="993366"/>
            </a:solidFill>
            <a:ln w="12700">
              <a:solidFill>
                <a:srgbClr val="000000"/>
              </a:solidFill>
              <a:prstDash val="solid"/>
            </a:ln>
          </c:spPr>
          <c:invertIfNegative val="0"/>
          <c:val>
            <c:numRef>
              <c:f>Blatt3!$L$20</c:f>
              <c:numCache>
                <c:formatCode>0</c:formatCode>
                <c:ptCount val="1"/>
                <c:pt idx="0">
                  <c:v>0</c:v>
                </c:pt>
              </c:numCache>
            </c:numRef>
          </c:val>
        </c:ser>
        <c:ser>
          <c:idx val="2"/>
          <c:order val="2"/>
          <c:spPr>
            <a:solidFill>
              <a:srgbClr val="9999FF"/>
            </a:solidFill>
            <a:ln w="12700">
              <a:solidFill>
                <a:srgbClr val="000000"/>
              </a:solidFill>
              <a:prstDash val="solid"/>
            </a:ln>
          </c:spPr>
          <c:invertIfNegative val="0"/>
          <c:val>
            <c:numRef>
              <c:f>Blatt3!$L$21</c:f>
              <c:numCache>
                <c:formatCode>0</c:formatCode>
                <c:ptCount val="1"/>
                <c:pt idx="0">
                  <c:v>0</c:v>
                </c:pt>
              </c:numCache>
            </c:numRef>
          </c:val>
        </c:ser>
        <c:ser>
          <c:idx val="3"/>
          <c:order val="3"/>
          <c:spPr>
            <a:solidFill>
              <a:srgbClr val="CCFFFF"/>
            </a:solidFill>
            <a:ln w="12700">
              <a:solidFill>
                <a:srgbClr val="000000"/>
              </a:solidFill>
              <a:prstDash val="solid"/>
            </a:ln>
          </c:spPr>
          <c:invertIfNegative val="0"/>
          <c:val>
            <c:numRef>
              <c:f>Blatt3!$L$22</c:f>
              <c:numCache>
                <c:formatCode>0</c:formatCode>
                <c:ptCount val="1"/>
                <c:pt idx="0">
                  <c:v>0</c:v>
                </c:pt>
              </c:numCache>
            </c:numRef>
          </c:val>
        </c:ser>
        <c:ser>
          <c:idx val="4"/>
          <c:order val="4"/>
          <c:spPr>
            <a:solidFill>
              <a:srgbClr val="660066"/>
            </a:solidFill>
            <a:ln w="12700">
              <a:solidFill>
                <a:srgbClr val="000000"/>
              </a:solidFill>
              <a:prstDash val="solid"/>
            </a:ln>
          </c:spPr>
          <c:invertIfNegative val="0"/>
          <c:val>
            <c:numRef>
              <c:f>Blatt3!$L$23</c:f>
              <c:numCache>
                <c:formatCode>0</c:formatCode>
                <c:ptCount val="1"/>
                <c:pt idx="0">
                  <c:v>0</c:v>
                </c:pt>
              </c:numCache>
            </c:numRef>
          </c:val>
        </c:ser>
        <c:ser>
          <c:idx val="5"/>
          <c:order val="5"/>
          <c:spPr>
            <a:solidFill>
              <a:srgbClr val="FF8080"/>
            </a:solidFill>
            <a:ln w="12700">
              <a:solidFill>
                <a:srgbClr val="000000"/>
              </a:solidFill>
              <a:prstDash val="solid"/>
            </a:ln>
          </c:spPr>
          <c:invertIfNegative val="0"/>
          <c:val>
            <c:numRef>
              <c:f>Blatt3!$L$24</c:f>
              <c:numCache>
                <c:formatCode>0</c:formatCode>
                <c:ptCount val="1"/>
                <c:pt idx="0">
                  <c:v>0</c:v>
                </c:pt>
              </c:numCache>
            </c:numRef>
          </c:val>
        </c:ser>
        <c:ser>
          <c:idx val="6"/>
          <c:order val="6"/>
          <c:spPr>
            <a:solidFill>
              <a:srgbClr val="0066CC"/>
            </a:solidFill>
            <a:ln w="12700">
              <a:solidFill>
                <a:srgbClr val="000000"/>
              </a:solidFill>
              <a:prstDash val="solid"/>
            </a:ln>
          </c:spPr>
          <c:invertIfNegative val="0"/>
          <c:val>
            <c:numRef>
              <c:f>Blatt3!$L$25</c:f>
              <c:numCache>
                <c:formatCode>0</c:formatCode>
                <c:ptCount val="1"/>
                <c:pt idx="0">
                  <c:v>0</c:v>
                </c:pt>
              </c:numCache>
            </c:numRef>
          </c:val>
        </c:ser>
        <c:ser>
          <c:idx val="7"/>
          <c:order val="7"/>
          <c:spPr>
            <a:solidFill>
              <a:srgbClr val="CCCCFF"/>
            </a:solidFill>
            <a:ln w="12700">
              <a:solidFill>
                <a:srgbClr val="000000"/>
              </a:solidFill>
              <a:prstDash val="solid"/>
            </a:ln>
          </c:spPr>
          <c:invertIfNegative val="0"/>
          <c:val>
            <c:numRef>
              <c:f>Blatt3!$L$26</c:f>
              <c:numCache>
                <c:formatCode>0</c:formatCode>
                <c:ptCount val="1"/>
                <c:pt idx="0">
                  <c:v>0</c:v>
                </c:pt>
              </c:numCache>
            </c:numRef>
          </c:val>
        </c:ser>
        <c:ser>
          <c:idx val="8"/>
          <c:order val="8"/>
          <c:spPr>
            <a:solidFill>
              <a:srgbClr val="000080"/>
            </a:solidFill>
            <a:ln w="12700">
              <a:solidFill>
                <a:srgbClr val="000000"/>
              </a:solidFill>
              <a:prstDash val="solid"/>
            </a:ln>
          </c:spPr>
          <c:invertIfNegative val="0"/>
          <c:val>
            <c:numRef>
              <c:f>Blatt3!$L$27</c:f>
              <c:numCache>
                <c:formatCode>0</c:formatCode>
                <c:ptCount val="1"/>
                <c:pt idx="0">
                  <c:v>0</c:v>
                </c:pt>
              </c:numCache>
            </c:numRef>
          </c:val>
        </c:ser>
        <c:ser>
          <c:idx val="9"/>
          <c:order val="9"/>
          <c:spPr>
            <a:solidFill>
              <a:srgbClr val="FF00FF"/>
            </a:solidFill>
            <a:ln w="12700">
              <a:solidFill>
                <a:srgbClr val="000000"/>
              </a:solidFill>
              <a:prstDash val="solid"/>
            </a:ln>
          </c:spPr>
          <c:invertIfNegative val="0"/>
          <c:val>
            <c:numRef>
              <c:f>Blatt3!$L$28</c:f>
              <c:numCache>
                <c:formatCode>0</c:formatCode>
                <c:ptCount val="1"/>
                <c:pt idx="0">
                  <c:v>0</c:v>
                </c:pt>
              </c:numCache>
            </c:numRef>
          </c:val>
        </c:ser>
        <c:ser>
          <c:idx val="10"/>
          <c:order val="10"/>
          <c:spPr>
            <a:solidFill>
              <a:srgbClr val="FFFF00"/>
            </a:solidFill>
            <a:ln w="12700">
              <a:solidFill>
                <a:srgbClr val="000000"/>
              </a:solidFill>
              <a:prstDash val="solid"/>
            </a:ln>
          </c:spPr>
          <c:invertIfNegative val="0"/>
          <c:val>
            <c:numRef>
              <c:f>Blatt3!$L$29</c:f>
              <c:numCache>
                <c:formatCode>0</c:formatCode>
                <c:ptCount val="1"/>
                <c:pt idx="0">
                  <c:v>0</c:v>
                </c:pt>
              </c:numCache>
            </c:numRef>
          </c:val>
        </c:ser>
        <c:ser>
          <c:idx val="11"/>
          <c:order val="11"/>
          <c:spPr>
            <a:solidFill>
              <a:srgbClr val="00FFFF"/>
            </a:solidFill>
            <a:ln w="12700">
              <a:solidFill>
                <a:srgbClr val="000000"/>
              </a:solidFill>
              <a:prstDash val="solid"/>
            </a:ln>
          </c:spPr>
          <c:invertIfNegative val="0"/>
          <c:val>
            <c:numRef>
              <c:f>Blatt3!$L$30</c:f>
              <c:numCache>
                <c:formatCode>0</c:formatCode>
                <c:ptCount val="1"/>
                <c:pt idx="0">
                  <c:v>0</c:v>
                </c:pt>
              </c:numCache>
            </c:numRef>
          </c:val>
        </c:ser>
        <c:ser>
          <c:idx val="12"/>
          <c:order val="12"/>
          <c:spPr>
            <a:solidFill>
              <a:srgbClr val="9999FF"/>
            </a:solidFill>
            <a:ln w="12700">
              <a:solidFill>
                <a:srgbClr val="000000"/>
              </a:solidFill>
              <a:prstDash val="solid"/>
            </a:ln>
          </c:spPr>
          <c:invertIfNegative val="0"/>
          <c:val>
            <c:numRef>
              <c:f>Blatt3!$L$31</c:f>
              <c:numCache>
                <c:formatCode>0</c:formatCode>
                <c:ptCount val="1"/>
                <c:pt idx="0">
                  <c:v>0</c:v>
                </c:pt>
              </c:numCache>
            </c:numRef>
          </c:val>
        </c:ser>
        <c:dLbls>
          <c:showLegendKey val="0"/>
          <c:showVal val="0"/>
          <c:showCatName val="0"/>
          <c:showSerName val="0"/>
          <c:showPercent val="0"/>
          <c:showBubbleSize val="0"/>
        </c:dLbls>
        <c:gapWidth val="100"/>
        <c:axId val="40189312"/>
        <c:axId val="40225408"/>
      </c:barChart>
      <c:catAx>
        <c:axId val="40189312"/>
        <c:scaling>
          <c:orientation val="maxMin"/>
        </c:scaling>
        <c:delete val="1"/>
        <c:axPos val="l"/>
        <c:majorTickMark val="out"/>
        <c:minorTickMark val="none"/>
        <c:tickLblPos val="none"/>
        <c:crossAx val="40225408"/>
        <c:crosses val="autoZero"/>
        <c:auto val="1"/>
        <c:lblAlgn val="ctr"/>
        <c:lblOffset val="100"/>
        <c:noMultiLvlLbl val="0"/>
      </c:catAx>
      <c:valAx>
        <c:axId val="40225408"/>
        <c:scaling>
          <c:orientation val="minMax"/>
          <c:max val="100"/>
          <c:min val="0"/>
        </c:scaling>
        <c:delete val="0"/>
        <c:axPos val="t"/>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0189312"/>
        <c:crosses val="autoZero"/>
        <c:crossBetween val="between"/>
      </c:valAx>
      <c:spPr>
        <a:noFill/>
        <a:ln w="25400">
          <a:noFill/>
        </a:ln>
      </c:spPr>
    </c:plotArea>
    <c:plotVisOnly val="1"/>
    <c:dispBlanksAs val="gap"/>
    <c:showDLblsOverMax val="0"/>
  </c:chart>
  <c:spPr>
    <a:noFill/>
    <a:ln w="9525">
      <a:noFill/>
    </a:ln>
  </c:spPr>
  <c:txPr>
    <a:bodyPr/>
    <a:lstStyle/>
    <a:p>
      <a:pPr>
        <a:defRPr sz="950"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61" footer="0.49212598450000061"/>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9529118266157327E-2"/>
          <c:y val="0.37209279874498447"/>
          <c:w val="0.91483639202598088"/>
          <c:h val="0.581395348837207"/>
        </c:manualLayout>
      </c:layout>
      <c:barChart>
        <c:barDir val="bar"/>
        <c:grouping val="clustered"/>
        <c:varyColors val="0"/>
        <c:ser>
          <c:idx val="0"/>
          <c:order val="0"/>
          <c:spPr>
            <a:solidFill>
              <a:srgbClr val="9999FF"/>
            </a:solidFill>
            <a:ln w="12700">
              <a:solidFill>
                <a:srgbClr val="000000"/>
              </a:solidFill>
              <a:prstDash val="solid"/>
            </a:ln>
          </c:spPr>
          <c:invertIfNegative val="0"/>
          <c:val>
            <c:numRef>
              <c:f>Blatt3!$L$12:$L$13</c:f>
              <c:numCache>
                <c:formatCode>0</c:formatCode>
                <c:ptCount val="2"/>
                <c:pt idx="0">
                  <c:v>0</c:v>
                </c:pt>
                <c:pt idx="1">
                  <c:v>0</c:v>
                </c:pt>
              </c:numCache>
            </c:numRef>
          </c:val>
        </c:ser>
        <c:dLbls>
          <c:showLegendKey val="0"/>
          <c:showVal val="0"/>
          <c:showCatName val="0"/>
          <c:showSerName val="0"/>
          <c:showPercent val="0"/>
          <c:showBubbleSize val="0"/>
        </c:dLbls>
        <c:gapWidth val="100"/>
        <c:axId val="41654912"/>
        <c:axId val="41775104"/>
      </c:barChart>
      <c:catAx>
        <c:axId val="41654912"/>
        <c:scaling>
          <c:orientation val="maxMin"/>
        </c:scaling>
        <c:delete val="1"/>
        <c:axPos val="l"/>
        <c:majorTickMark val="out"/>
        <c:minorTickMark val="none"/>
        <c:tickLblPos val="none"/>
        <c:crossAx val="41775104"/>
        <c:crosses val="autoZero"/>
        <c:auto val="1"/>
        <c:lblAlgn val="ctr"/>
        <c:lblOffset val="100"/>
        <c:noMultiLvlLbl val="0"/>
      </c:catAx>
      <c:valAx>
        <c:axId val="41775104"/>
        <c:scaling>
          <c:orientation val="minMax"/>
          <c:max val="100"/>
          <c:min val="0"/>
        </c:scaling>
        <c:delete val="0"/>
        <c:axPos val="t"/>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1654912"/>
        <c:crosses val="autoZero"/>
        <c:crossBetween val="between"/>
      </c:valAx>
      <c:spPr>
        <a:noFill/>
        <a:ln w="12700">
          <a:solidFill>
            <a:srgbClr val="000000"/>
          </a:solidFill>
          <a:prstDash val="solid"/>
        </a:ln>
      </c:spPr>
    </c:plotArea>
    <c:plotVisOnly val="1"/>
    <c:dispBlanksAs val="gap"/>
    <c:showDLblsOverMax val="0"/>
  </c:chart>
  <c:spPr>
    <a:noFill/>
    <a:ln w="9525">
      <a:noFill/>
    </a:ln>
  </c:spPr>
  <c:txPr>
    <a:bodyPr/>
    <a:lstStyle/>
    <a:p>
      <a:pPr>
        <a:defRPr sz="400"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61" footer="0.4921259845000006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077253565269786E-2"/>
          <c:y val="0.2408759124087588"/>
          <c:w val="0.91460301147934864"/>
          <c:h val="0.73722627737226276"/>
        </c:manualLayout>
      </c:layout>
      <c:barChart>
        <c:barDir val="bar"/>
        <c:grouping val="clustered"/>
        <c:varyColors val="0"/>
        <c:ser>
          <c:idx val="0"/>
          <c:order val="0"/>
          <c:spPr>
            <a:solidFill>
              <a:srgbClr val="9999FF"/>
            </a:solidFill>
            <a:ln w="12700">
              <a:solidFill>
                <a:srgbClr val="000000"/>
              </a:solidFill>
              <a:prstDash val="solid"/>
            </a:ln>
          </c:spPr>
          <c:invertIfNegative val="0"/>
          <c:val>
            <c:numRef>
              <c:f>Blatt3!$L$37:$L$40</c:f>
              <c:numCache>
                <c:formatCode>0</c:formatCode>
                <c:ptCount val="4"/>
                <c:pt idx="0">
                  <c:v>0</c:v>
                </c:pt>
                <c:pt idx="1">
                  <c:v>0</c:v>
                </c:pt>
                <c:pt idx="2">
                  <c:v>0</c:v>
                </c:pt>
                <c:pt idx="3">
                  <c:v>0</c:v>
                </c:pt>
              </c:numCache>
            </c:numRef>
          </c:val>
        </c:ser>
        <c:dLbls>
          <c:showLegendKey val="0"/>
          <c:showVal val="0"/>
          <c:showCatName val="0"/>
          <c:showSerName val="0"/>
          <c:showPercent val="0"/>
          <c:showBubbleSize val="0"/>
        </c:dLbls>
        <c:gapWidth val="100"/>
        <c:axId val="51062272"/>
        <c:axId val="51064192"/>
      </c:barChart>
      <c:catAx>
        <c:axId val="51062272"/>
        <c:scaling>
          <c:orientation val="maxMin"/>
        </c:scaling>
        <c:delete val="1"/>
        <c:axPos val="l"/>
        <c:majorTickMark val="out"/>
        <c:minorTickMark val="none"/>
        <c:tickLblPos val="none"/>
        <c:crossAx val="51064192"/>
        <c:crosses val="autoZero"/>
        <c:auto val="1"/>
        <c:lblAlgn val="ctr"/>
        <c:lblOffset val="100"/>
        <c:noMultiLvlLbl val="0"/>
      </c:catAx>
      <c:valAx>
        <c:axId val="51064192"/>
        <c:scaling>
          <c:orientation val="minMax"/>
          <c:max val="100"/>
          <c:min val="0"/>
        </c:scaling>
        <c:delete val="0"/>
        <c:axPos val="t"/>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1062272"/>
        <c:crosses val="autoZero"/>
        <c:crossBetween val="between"/>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61" footer="0.4921259845000006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703359352677713E-2"/>
          <c:y val="0.53334201403017756"/>
          <c:w val="0.91483639202598088"/>
          <c:h val="0.40000651052263231"/>
        </c:manualLayout>
      </c:layout>
      <c:barChart>
        <c:barDir val="bar"/>
        <c:grouping val="clustered"/>
        <c:varyColors val="0"/>
        <c:ser>
          <c:idx val="0"/>
          <c:order val="0"/>
          <c:spPr>
            <a:solidFill>
              <a:srgbClr val="9999FF"/>
            </a:solidFill>
            <a:ln w="12700">
              <a:solidFill>
                <a:srgbClr val="000000"/>
              </a:solidFill>
              <a:prstDash val="solid"/>
            </a:ln>
          </c:spPr>
          <c:invertIfNegative val="0"/>
          <c:val>
            <c:numRef>
              <c:f>Blatt3!$L$47</c:f>
              <c:numCache>
                <c:formatCode>0</c:formatCode>
                <c:ptCount val="1"/>
                <c:pt idx="0">
                  <c:v>0</c:v>
                </c:pt>
              </c:numCache>
            </c:numRef>
          </c:val>
        </c:ser>
        <c:dLbls>
          <c:showLegendKey val="0"/>
          <c:showVal val="0"/>
          <c:showCatName val="0"/>
          <c:showSerName val="0"/>
          <c:showPercent val="0"/>
          <c:showBubbleSize val="0"/>
        </c:dLbls>
        <c:gapWidth val="100"/>
        <c:axId val="57714176"/>
        <c:axId val="57718656"/>
      </c:barChart>
      <c:catAx>
        <c:axId val="57714176"/>
        <c:scaling>
          <c:orientation val="maxMin"/>
        </c:scaling>
        <c:delete val="1"/>
        <c:axPos val="l"/>
        <c:majorTickMark val="out"/>
        <c:minorTickMark val="none"/>
        <c:tickLblPos val="none"/>
        <c:crossAx val="57718656"/>
        <c:crosses val="autoZero"/>
        <c:auto val="1"/>
        <c:lblAlgn val="ctr"/>
        <c:lblOffset val="100"/>
        <c:noMultiLvlLbl val="0"/>
      </c:catAx>
      <c:valAx>
        <c:axId val="57718656"/>
        <c:scaling>
          <c:orientation val="minMax"/>
          <c:max val="100"/>
          <c:min val="0"/>
        </c:scaling>
        <c:delete val="0"/>
        <c:axPos val="t"/>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7714176"/>
        <c:crosses val="autoZero"/>
        <c:crossBetween val="between"/>
      </c:valAx>
      <c:spPr>
        <a:noFill/>
        <a:ln w="12700">
          <a:solidFill>
            <a:srgbClr val="000000"/>
          </a:solidFill>
          <a:prstDash val="solid"/>
        </a:ln>
      </c:spPr>
    </c:plotArea>
    <c:plotVisOnly val="1"/>
    <c:dispBlanksAs val="gap"/>
    <c:showDLblsOverMax val="0"/>
  </c:chart>
  <c:spPr>
    <a:noFill/>
    <a:ln w="9525">
      <a:noFill/>
    </a:ln>
  </c:spPr>
  <c:txPr>
    <a:bodyPr/>
    <a:lstStyle/>
    <a:p>
      <a:pPr>
        <a:defRPr sz="350"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61" footer="0.4921259845000006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703359352677713E-2"/>
          <c:y val="0.53334201403017756"/>
          <c:w val="0.91483639202598088"/>
          <c:h val="0.40000651052263231"/>
        </c:manualLayout>
      </c:layout>
      <c:barChart>
        <c:barDir val="bar"/>
        <c:grouping val="clustered"/>
        <c:varyColors val="0"/>
        <c:ser>
          <c:idx val="0"/>
          <c:order val="0"/>
          <c:spPr>
            <a:solidFill>
              <a:srgbClr val="9999FF"/>
            </a:solidFill>
            <a:ln w="12700">
              <a:solidFill>
                <a:srgbClr val="000000"/>
              </a:solidFill>
              <a:prstDash val="solid"/>
            </a:ln>
          </c:spPr>
          <c:invertIfNegative val="0"/>
          <c:val>
            <c:numRef>
              <c:f>Blatt3!$L$52</c:f>
              <c:numCache>
                <c:formatCode>0</c:formatCode>
                <c:ptCount val="1"/>
                <c:pt idx="0">
                  <c:v>0</c:v>
                </c:pt>
              </c:numCache>
            </c:numRef>
          </c:val>
        </c:ser>
        <c:dLbls>
          <c:showLegendKey val="0"/>
          <c:showVal val="0"/>
          <c:showCatName val="0"/>
          <c:showSerName val="0"/>
          <c:showPercent val="0"/>
          <c:showBubbleSize val="0"/>
        </c:dLbls>
        <c:gapWidth val="100"/>
        <c:axId val="221389184"/>
        <c:axId val="248799616"/>
      </c:barChart>
      <c:catAx>
        <c:axId val="221389184"/>
        <c:scaling>
          <c:orientation val="maxMin"/>
        </c:scaling>
        <c:delete val="1"/>
        <c:axPos val="l"/>
        <c:majorTickMark val="out"/>
        <c:minorTickMark val="none"/>
        <c:tickLblPos val="none"/>
        <c:crossAx val="248799616"/>
        <c:crosses val="autoZero"/>
        <c:auto val="1"/>
        <c:lblAlgn val="ctr"/>
        <c:lblOffset val="100"/>
        <c:noMultiLvlLbl val="0"/>
      </c:catAx>
      <c:valAx>
        <c:axId val="248799616"/>
        <c:scaling>
          <c:orientation val="minMax"/>
          <c:max val="100"/>
          <c:min val="0"/>
        </c:scaling>
        <c:delete val="0"/>
        <c:axPos val="t"/>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221389184"/>
        <c:crosses val="autoZero"/>
        <c:crossBetween val="between"/>
      </c:valAx>
      <c:spPr>
        <a:noFill/>
        <a:ln w="12700">
          <a:solidFill>
            <a:srgbClr val="000000"/>
          </a:solidFill>
          <a:prstDash val="solid"/>
        </a:ln>
      </c:spPr>
    </c:plotArea>
    <c:plotVisOnly val="1"/>
    <c:dispBlanksAs val="gap"/>
    <c:showDLblsOverMax val="0"/>
  </c:chart>
  <c:spPr>
    <a:noFill/>
    <a:ln w="9525">
      <a:noFill/>
    </a:ln>
  </c:spPr>
  <c:txPr>
    <a:bodyPr/>
    <a:lstStyle/>
    <a:p>
      <a:pPr>
        <a:defRPr sz="350"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61" footer="0.49212598450000061"/>
    <c:pageSetup/>
  </c:printSettings>
</c:chartSpace>
</file>

<file path=xl/ctrlProps/ctrlProp1.xml><?xml version="1.0" encoding="utf-8"?>
<formControlPr xmlns="http://schemas.microsoft.com/office/spreadsheetml/2009/9/main" objectType="Radio" checked="Checked" firstButton="1" fmlaLink="$H$1" noThreeD="1"/>
</file>

<file path=xl/ctrlProps/ctrlProp2.xml><?xml version="1.0" encoding="utf-8"?>
<formControlPr xmlns="http://schemas.microsoft.com/office/spreadsheetml/2009/9/main" objectType="Radio"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png"/><Relationship Id="rId5" Type="http://schemas.openxmlformats.org/officeDocument/2006/relationships/chart" Target="../charts/chart5.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19</xdr:col>
      <xdr:colOff>742950</xdr:colOff>
      <xdr:row>52</xdr:row>
      <xdr:rowOff>66675</xdr:rowOff>
    </xdr:from>
    <xdr:to>
      <xdr:col>21</xdr:col>
      <xdr:colOff>133350</xdr:colOff>
      <xdr:row>56</xdr:row>
      <xdr:rowOff>114300</xdr:rowOff>
    </xdr:to>
    <xdr:sp macro="" textlink="">
      <xdr:nvSpPr>
        <xdr:cNvPr id="2051" name="AutoShape 3"/>
        <xdr:cNvSpPr>
          <a:spLocks/>
        </xdr:cNvSpPr>
      </xdr:nvSpPr>
      <xdr:spPr bwMode="auto">
        <a:xfrm>
          <a:off x="7019925" y="8086725"/>
          <a:ext cx="914400" cy="609600"/>
        </a:xfrm>
        <a:prstGeom prst="accentCallout2">
          <a:avLst>
            <a:gd name="adj1" fmla="val 18750"/>
            <a:gd name="adj2" fmla="val -8333"/>
            <a:gd name="adj3" fmla="val 18750"/>
            <a:gd name="adj4" fmla="val -209375"/>
            <a:gd name="adj5" fmla="val 228125"/>
            <a:gd name="adj6" fmla="val -372917"/>
          </a:avLst>
        </a:prstGeom>
        <a:solidFill>
          <a:srgbClr val="FF99CC"/>
        </a:solidFill>
        <a:ln w="9525">
          <a:solidFill>
            <a:srgbClr val="000000"/>
          </a:solidFill>
          <a:miter lim="800000"/>
          <a:headEnd/>
          <a:tailEnd type="triangle" w="med" len="me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Berichtsdatum + 28 Tage</a:t>
          </a:r>
        </a:p>
      </xdr:txBody>
    </xdr:sp>
    <xdr:clientData/>
  </xdr:twoCellAnchor>
  <xdr:twoCellAnchor editAs="oneCell">
    <xdr:from>
      <xdr:col>1</xdr:col>
      <xdr:colOff>9525</xdr:colOff>
      <xdr:row>0</xdr:row>
      <xdr:rowOff>142875</xdr:rowOff>
    </xdr:from>
    <xdr:to>
      <xdr:col>5</xdr:col>
      <xdr:colOff>161925</xdr:colOff>
      <xdr:row>0</xdr:row>
      <xdr:rowOff>419100</xdr:rowOff>
    </xdr:to>
    <xdr:pic>
      <xdr:nvPicPr>
        <xdr:cNvPr id="5138" name="Grafik 2"/>
        <xdr:cNvPicPr>
          <a:picLocks noChangeAspect="1"/>
        </xdr:cNvPicPr>
      </xdr:nvPicPr>
      <xdr:blipFill>
        <a:blip xmlns:r="http://schemas.openxmlformats.org/officeDocument/2006/relationships" r:embed="rId1" cstate="print"/>
        <a:srcRect/>
        <a:stretch>
          <a:fillRect/>
        </a:stretch>
      </xdr:blipFill>
      <xdr:spPr bwMode="auto">
        <a:xfrm>
          <a:off x="123825" y="142875"/>
          <a:ext cx="1524000" cy="2762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133350</xdr:rowOff>
    </xdr:from>
    <xdr:to>
      <xdr:col>9</xdr:col>
      <xdr:colOff>142875</xdr:colOff>
      <xdr:row>0</xdr:row>
      <xdr:rowOff>409575</xdr:rowOff>
    </xdr:to>
    <xdr:pic>
      <xdr:nvPicPr>
        <xdr:cNvPr id="2057" name="Grafik 1"/>
        <xdr:cNvPicPr>
          <a:picLocks noChangeAspect="1"/>
        </xdr:cNvPicPr>
      </xdr:nvPicPr>
      <xdr:blipFill>
        <a:blip xmlns:r="http://schemas.openxmlformats.org/officeDocument/2006/relationships" r:embed="rId1" cstate="print"/>
        <a:srcRect/>
        <a:stretch>
          <a:fillRect/>
        </a:stretch>
      </xdr:blipFill>
      <xdr:spPr bwMode="auto">
        <a:xfrm>
          <a:off x="76200" y="133350"/>
          <a:ext cx="1524000" cy="2762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11</xdr:col>
      <xdr:colOff>66675</xdr:colOff>
      <xdr:row>15</xdr:row>
      <xdr:rowOff>142875</xdr:rowOff>
    </xdr:from>
    <xdr:to>
      <xdr:col>30</xdr:col>
      <xdr:colOff>47625</xdr:colOff>
      <xdr:row>31</xdr:row>
      <xdr:rowOff>114300</xdr:rowOff>
    </xdr:to>
    <xdr:graphicFrame macro="">
      <xdr:nvGraphicFramePr>
        <xdr:cNvPr id="3121"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66675</xdr:colOff>
      <xdr:row>8</xdr:row>
      <xdr:rowOff>95250</xdr:rowOff>
    </xdr:from>
    <xdr:to>
      <xdr:col>30</xdr:col>
      <xdr:colOff>57150</xdr:colOff>
      <xdr:row>13</xdr:row>
      <xdr:rowOff>28575</xdr:rowOff>
    </xdr:to>
    <xdr:graphicFrame macro="">
      <xdr:nvGraphicFramePr>
        <xdr:cNvPr id="3122"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85725</xdr:colOff>
      <xdr:row>33</xdr:row>
      <xdr:rowOff>152400</xdr:rowOff>
    </xdr:from>
    <xdr:to>
      <xdr:col>30</xdr:col>
      <xdr:colOff>66675</xdr:colOff>
      <xdr:row>40</xdr:row>
      <xdr:rowOff>28575</xdr:rowOff>
    </xdr:to>
    <xdr:graphicFrame macro="">
      <xdr:nvGraphicFramePr>
        <xdr:cNvPr id="3123"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66675</xdr:colOff>
      <xdr:row>43</xdr:row>
      <xdr:rowOff>95250</xdr:rowOff>
    </xdr:from>
    <xdr:to>
      <xdr:col>30</xdr:col>
      <xdr:colOff>57150</xdr:colOff>
      <xdr:row>47</xdr:row>
      <xdr:rowOff>28575</xdr:rowOff>
    </xdr:to>
    <xdr:graphicFrame macro="">
      <xdr:nvGraphicFramePr>
        <xdr:cNvPr id="3124"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66675</xdr:colOff>
      <xdr:row>48</xdr:row>
      <xdr:rowOff>95250</xdr:rowOff>
    </xdr:from>
    <xdr:to>
      <xdr:col>30</xdr:col>
      <xdr:colOff>57150</xdr:colOff>
      <xdr:row>52</xdr:row>
      <xdr:rowOff>28575</xdr:rowOff>
    </xdr:to>
    <xdr:graphicFrame macro="">
      <xdr:nvGraphicFramePr>
        <xdr:cNvPr id="3125"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xdr:col>
      <xdr:colOff>0</xdr:colOff>
      <xdr:row>0</xdr:row>
      <xdr:rowOff>152400</xdr:rowOff>
    </xdr:from>
    <xdr:to>
      <xdr:col>9</xdr:col>
      <xdr:colOff>76200</xdr:colOff>
      <xdr:row>0</xdr:row>
      <xdr:rowOff>428625</xdr:rowOff>
    </xdr:to>
    <xdr:pic>
      <xdr:nvPicPr>
        <xdr:cNvPr id="3126" name="Grafik 1"/>
        <xdr:cNvPicPr>
          <a:picLocks noChangeAspect="1"/>
        </xdr:cNvPicPr>
      </xdr:nvPicPr>
      <xdr:blipFill>
        <a:blip xmlns:r="http://schemas.openxmlformats.org/officeDocument/2006/relationships" r:embed="rId6" cstate="print"/>
        <a:srcRect/>
        <a:stretch>
          <a:fillRect/>
        </a:stretch>
      </xdr:blipFill>
      <xdr:spPr bwMode="auto">
        <a:xfrm>
          <a:off x="114300" y="152400"/>
          <a:ext cx="1524000" cy="2762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19050</xdr:colOff>
      <xdr:row>0</xdr:row>
      <xdr:rowOff>180975</xdr:rowOff>
    </xdr:from>
    <xdr:to>
      <xdr:col>1</xdr:col>
      <xdr:colOff>1533525</xdr:colOff>
      <xdr:row>2</xdr:row>
      <xdr:rowOff>0</xdr:rowOff>
    </xdr:to>
    <xdr:pic>
      <xdr:nvPicPr>
        <xdr:cNvPr id="1036" name="Grafik 1"/>
        <xdr:cNvPicPr>
          <a:picLocks noChangeAspect="1"/>
        </xdr:cNvPicPr>
      </xdr:nvPicPr>
      <xdr:blipFill>
        <a:blip xmlns:r="http://schemas.openxmlformats.org/officeDocument/2006/relationships" r:embed="rId1" cstate="print"/>
        <a:srcRect/>
        <a:stretch>
          <a:fillRect/>
        </a:stretch>
      </xdr:blipFill>
      <xdr:spPr bwMode="auto">
        <a:xfrm>
          <a:off x="361950" y="180975"/>
          <a:ext cx="1514475" cy="27622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2</xdr:col>
          <xdr:colOff>190500</xdr:colOff>
          <xdr:row>2</xdr:row>
          <xdr:rowOff>180975</xdr:rowOff>
        </xdr:from>
        <xdr:to>
          <xdr:col>2</xdr:col>
          <xdr:colOff>781050</xdr:colOff>
          <xdr:row>4</xdr:row>
          <xdr:rowOff>0</xdr:rowOff>
        </xdr:to>
        <xdr:sp macro="" textlink="">
          <xdr:nvSpPr>
            <xdr:cNvPr id="1025" name="Option Button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deutsch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1285875</xdr:colOff>
          <xdr:row>2</xdr:row>
          <xdr:rowOff>190500</xdr:rowOff>
        </xdr:from>
        <xdr:to>
          <xdr:col>2</xdr:col>
          <xdr:colOff>1876425</xdr:colOff>
          <xdr:row>4</xdr:row>
          <xdr:rowOff>9525</xdr:rowOff>
        </xdr:to>
        <xdr:sp macro="" textlink="">
          <xdr:nvSpPr>
            <xdr:cNvPr id="1026" name="Option Button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englisch</a:t>
              </a:r>
            </a:p>
          </xdr:txBody>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0</xdr:col>
      <xdr:colOff>304800</xdr:colOff>
      <xdr:row>0</xdr:row>
      <xdr:rowOff>95250</xdr:rowOff>
    </xdr:from>
    <xdr:to>
      <xdr:col>3</xdr:col>
      <xdr:colOff>114300</xdr:colOff>
      <xdr:row>0</xdr:row>
      <xdr:rowOff>371475</xdr:rowOff>
    </xdr:to>
    <xdr:pic>
      <xdr:nvPicPr>
        <xdr:cNvPr id="6153" name="Grafik 1"/>
        <xdr:cNvPicPr>
          <a:picLocks noChangeAspect="1"/>
        </xdr:cNvPicPr>
      </xdr:nvPicPr>
      <xdr:blipFill>
        <a:blip xmlns:r="http://schemas.openxmlformats.org/officeDocument/2006/relationships" r:embed="rId1" cstate="print"/>
        <a:srcRect/>
        <a:stretch>
          <a:fillRect/>
        </a:stretch>
      </xdr:blipFill>
      <xdr:spPr bwMode="auto">
        <a:xfrm>
          <a:off x="219075" y="95250"/>
          <a:ext cx="1524000" cy="2762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rone-w2\USER$\Dokumente%20und%20Einstellungen\WILKENSG\Lokale%20Einstellungen\Temporary%20Internet%20Files\OLK5E\Kopie%20von%20ProzessauditVDA63_02%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v-krone-file2\QS\QUALIT&#196;TSMANAGEMENT\PQE\Proze&#223;&#252;berpr&#252;fung%20Lieferanten\Berichte\Lear%20Prestice\2005-04-2627%20Lear%20Prestic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tt1"/>
      <sheetName val="Blatt 2"/>
      <sheetName val="Blatt3"/>
      <sheetName val="Fragen"/>
      <sheetName val="Maßnahmen"/>
      <sheetName val="Erläuterungen"/>
    </sheetNames>
    <sheetDataSet>
      <sheetData sheetId="0"/>
      <sheetData sheetId="1"/>
      <sheetData sheetId="2"/>
      <sheetData sheetId="3"/>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tt1"/>
      <sheetName val="Blatt2"/>
      <sheetName val="Gruppe 1"/>
      <sheetName val="Gruppe 2"/>
      <sheetName val="Gruppe 3"/>
      <sheetName val="Gruppe 4"/>
      <sheetName val="Gruppe 5"/>
      <sheetName val="Gruppe 6"/>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S69"/>
  <sheetViews>
    <sheetView tabSelected="1" zoomScaleNormal="100" workbookViewId="0">
      <selection activeCell="B20" sqref="B20:R20"/>
    </sheetView>
  </sheetViews>
  <sheetFormatPr baseColWidth="10" defaultRowHeight="12.75"/>
  <cols>
    <col min="1" max="1" width="1.7109375" style="232" customWidth="1"/>
    <col min="2" max="2" width="3.28515625" style="232" customWidth="1"/>
    <col min="3" max="3" width="0.85546875" style="232" customWidth="1"/>
    <col min="4" max="4" width="10.7109375" style="232" customWidth="1"/>
    <col min="5" max="6" width="5.7109375" style="232" customWidth="1"/>
    <col min="7" max="7" width="9.5703125" style="232" customWidth="1"/>
    <col min="8" max="8" width="8.7109375" style="232" customWidth="1"/>
    <col min="9" max="9" width="4.7109375" style="232" customWidth="1"/>
    <col min="10" max="10" width="4.7109375" style="233" customWidth="1"/>
    <col min="11" max="13" width="4.7109375" style="232" customWidth="1"/>
    <col min="14" max="15" width="2.7109375" style="232" customWidth="1"/>
    <col min="16" max="16" width="9.42578125" style="232" customWidth="1"/>
    <col min="17" max="17" width="4.7109375" style="232" customWidth="1"/>
    <col min="18" max="18" width="2.42578125" style="232" customWidth="1"/>
    <col min="19" max="19" width="2.28515625" style="232" customWidth="1"/>
    <col min="20" max="16384" width="11.42578125" style="166"/>
  </cols>
  <sheetData>
    <row r="1" spans="1:19" ht="49.5" customHeight="1">
      <c r="A1" s="334"/>
      <c r="B1" s="335"/>
      <c r="C1" s="335"/>
      <c r="D1" s="335"/>
      <c r="E1" s="335"/>
      <c r="F1" s="336"/>
      <c r="G1" s="337" t="s">
        <v>497</v>
      </c>
      <c r="H1" s="338"/>
      <c r="I1" s="338"/>
      <c r="J1" s="338"/>
      <c r="K1" s="338"/>
      <c r="L1" s="338"/>
      <c r="M1" s="338"/>
      <c r="N1" s="338"/>
      <c r="O1" s="339"/>
      <c r="P1" s="340"/>
      <c r="Q1" s="341"/>
      <c r="R1" s="341"/>
      <c r="S1" s="342"/>
    </row>
    <row r="2" spans="1:19" ht="3" customHeight="1">
      <c r="A2" s="167"/>
      <c r="B2" s="167"/>
      <c r="C2" s="167"/>
      <c r="D2" s="167"/>
      <c r="E2" s="167"/>
      <c r="F2" s="167"/>
      <c r="G2" s="168"/>
      <c r="H2" s="168"/>
      <c r="I2" s="168"/>
      <c r="J2" s="168"/>
      <c r="K2" s="168"/>
      <c r="L2" s="168"/>
      <c r="M2" s="168"/>
      <c r="N2" s="168"/>
      <c r="O2" s="168"/>
      <c r="P2" s="169"/>
      <c r="Q2" s="169"/>
      <c r="R2" s="169"/>
      <c r="S2" s="169"/>
    </row>
    <row r="3" spans="1:19" s="178" customFormat="1">
      <c r="A3" s="170"/>
      <c r="B3" s="171"/>
      <c r="C3" s="172"/>
      <c r="D3" s="173"/>
      <c r="E3" s="173"/>
      <c r="F3" s="173"/>
      <c r="G3" s="172"/>
      <c r="H3" s="174"/>
      <c r="I3" s="174"/>
      <c r="J3" s="175"/>
      <c r="K3" s="172"/>
      <c r="L3" s="174"/>
      <c r="M3" s="174"/>
      <c r="N3" s="176"/>
      <c r="O3" s="176"/>
      <c r="P3" s="172"/>
      <c r="Q3" s="176"/>
      <c r="R3" s="176"/>
      <c r="S3" s="177"/>
    </row>
    <row r="4" spans="1:19" s="178" customFormat="1" ht="15">
      <c r="A4" s="179"/>
      <c r="B4" s="343" t="s">
        <v>498</v>
      </c>
      <c r="C4" s="343"/>
      <c r="D4" s="343"/>
      <c r="E4" s="343"/>
      <c r="F4" s="344"/>
      <c r="G4" s="345"/>
      <c r="H4" s="345"/>
      <c r="I4" s="181"/>
      <c r="J4" s="346" t="s">
        <v>499</v>
      </c>
      <c r="K4" s="346"/>
      <c r="L4" s="346"/>
      <c r="M4" s="346"/>
      <c r="N4" s="347"/>
      <c r="O4" s="348"/>
      <c r="P4" s="348"/>
      <c r="Q4" s="348"/>
      <c r="R4" s="348"/>
      <c r="S4" s="183"/>
    </row>
    <row r="5" spans="1:19" s="178" customFormat="1">
      <c r="A5" s="179"/>
      <c r="B5" s="184"/>
      <c r="C5" s="180"/>
      <c r="D5" s="180"/>
      <c r="E5" s="180"/>
      <c r="F5" s="181"/>
      <c r="G5" s="181"/>
      <c r="H5" s="184"/>
      <c r="I5" s="184"/>
      <c r="J5" s="184"/>
      <c r="K5" s="181"/>
      <c r="L5" s="185"/>
      <c r="M5" s="185"/>
      <c r="N5" s="186"/>
      <c r="O5" s="186"/>
      <c r="P5" s="184"/>
      <c r="Q5" s="186"/>
      <c r="R5" s="186"/>
      <c r="S5" s="183"/>
    </row>
    <row r="6" spans="1:19" s="178" customFormat="1">
      <c r="A6" s="179"/>
      <c r="B6" s="182"/>
      <c r="C6" s="180"/>
      <c r="D6" s="180"/>
      <c r="E6" s="180"/>
      <c r="F6" s="181"/>
      <c r="G6" s="181"/>
      <c r="H6" s="181"/>
      <c r="I6" s="181"/>
      <c r="J6" s="181"/>
      <c r="K6" s="181"/>
      <c r="L6" s="185"/>
      <c r="M6" s="185"/>
      <c r="N6" s="186"/>
      <c r="O6" s="186"/>
      <c r="P6" s="184"/>
      <c r="Q6" s="186"/>
      <c r="R6" s="186"/>
      <c r="S6" s="183"/>
    </row>
    <row r="7" spans="1:19" s="178" customFormat="1">
      <c r="A7" s="179"/>
      <c r="B7" s="313" t="s">
        <v>500</v>
      </c>
      <c r="C7" s="314"/>
      <c r="D7" s="314"/>
      <c r="E7" s="314"/>
      <c r="F7" s="314"/>
      <c r="G7" s="162" t="s">
        <v>501</v>
      </c>
      <c r="H7" s="162"/>
      <c r="I7" s="162"/>
      <c r="J7" s="316" t="s">
        <v>502</v>
      </c>
      <c r="K7" s="316"/>
      <c r="L7" s="316"/>
      <c r="M7" s="328" t="s">
        <v>503</v>
      </c>
      <c r="N7" s="329"/>
      <c r="O7" s="329"/>
      <c r="P7" s="329"/>
      <c r="Q7" s="329"/>
      <c r="R7" s="330"/>
      <c r="S7" s="183"/>
    </row>
    <row r="8" spans="1:19" s="178" customFormat="1">
      <c r="A8" s="179"/>
      <c r="B8" s="302"/>
      <c r="C8" s="303"/>
      <c r="D8" s="303"/>
      <c r="E8" s="303"/>
      <c r="F8" s="303"/>
      <c r="G8" s="304" t="s">
        <v>504</v>
      </c>
      <c r="H8" s="304"/>
      <c r="I8" s="304"/>
      <c r="J8" s="304"/>
      <c r="K8" s="304"/>
      <c r="L8" s="304"/>
      <c r="M8" s="331"/>
      <c r="N8" s="332"/>
      <c r="O8" s="332"/>
      <c r="P8" s="332"/>
      <c r="Q8" s="332"/>
      <c r="R8" s="333"/>
      <c r="S8" s="183"/>
    </row>
    <row r="9" spans="1:19" s="178" customFormat="1">
      <c r="A9" s="179"/>
      <c r="B9" s="306"/>
      <c r="C9" s="307"/>
      <c r="D9" s="307"/>
      <c r="E9" s="307"/>
      <c r="F9" s="307"/>
      <c r="G9" s="308" t="s">
        <v>506</v>
      </c>
      <c r="H9" s="308"/>
      <c r="I9" s="308"/>
      <c r="J9" s="308"/>
      <c r="K9" s="308"/>
      <c r="L9" s="308"/>
      <c r="M9" s="322"/>
      <c r="N9" s="323"/>
      <c r="O9" s="323"/>
      <c r="P9" s="323"/>
      <c r="Q9" s="323"/>
      <c r="R9" s="324"/>
      <c r="S9" s="183"/>
    </row>
    <row r="10" spans="1:19" s="178" customFormat="1">
      <c r="A10" s="187"/>
      <c r="B10" s="188"/>
      <c r="C10" s="188"/>
      <c r="D10" s="188"/>
      <c r="E10" s="188"/>
      <c r="F10" s="188"/>
      <c r="G10" s="189"/>
      <c r="H10" s="189"/>
      <c r="I10" s="189"/>
      <c r="J10" s="189"/>
      <c r="K10" s="189"/>
      <c r="L10" s="189"/>
      <c r="M10" s="189"/>
      <c r="N10" s="189"/>
      <c r="O10" s="189"/>
      <c r="P10" s="189"/>
      <c r="Q10" s="189"/>
      <c r="R10" s="189"/>
      <c r="S10" s="190"/>
    </row>
    <row r="11" spans="1:19" s="178" customFormat="1" ht="3" customHeight="1">
      <c r="A11" s="184"/>
      <c r="B11" s="191"/>
      <c r="C11" s="191"/>
      <c r="D11" s="191"/>
      <c r="E11" s="191"/>
      <c r="F11" s="191"/>
      <c r="G11" s="192"/>
      <c r="H11" s="192"/>
      <c r="I11" s="192"/>
      <c r="J11" s="192"/>
      <c r="K11" s="192"/>
      <c r="L11" s="192"/>
      <c r="M11" s="192"/>
      <c r="N11" s="192"/>
      <c r="O11" s="192"/>
      <c r="P11" s="192"/>
      <c r="Q11" s="192"/>
      <c r="R11" s="192"/>
      <c r="S11" s="184"/>
    </row>
    <row r="12" spans="1:19" s="178" customFormat="1">
      <c r="A12" s="170"/>
      <c r="B12" s="193" t="s">
        <v>644</v>
      </c>
      <c r="C12" s="193"/>
      <c r="D12" s="193"/>
      <c r="E12" s="193"/>
      <c r="F12" s="193"/>
      <c r="G12" s="194"/>
      <c r="H12" s="194"/>
      <c r="I12" s="194"/>
      <c r="J12" s="194"/>
      <c r="K12" s="194"/>
      <c r="L12" s="194"/>
      <c r="M12" s="194"/>
      <c r="N12" s="194"/>
      <c r="O12" s="194"/>
      <c r="P12" s="194"/>
      <c r="Q12" s="194"/>
      <c r="R12" s="194"/>
      <c r="S12" s="177"/>
    </row>
    <row r="13" spans="1:19" ht="12.95" customHeight="1">
      <c r="A13" s="195"/>
      <c r="B13" s="325"/>
      <c r="C13" s="325"/>
      <c r="D13" s="325"/>
      <c r="E13" s="325"/>
      <c r="F13" s="325"/>
      <c r="G13" s="325"/>
      <c r="H13" s="325"/>
      <c r="I13" s="325"/>
      <c r="J13" s="325"/>
      <c r="K13" s="325"/>
      <c r="L13" s="325"/>
      <c r="M13" s="325"/>
      <c r="N13" s="325"/>
      <c r="O13" s="325"/>
      <c r="P13" s="325"/>
      <c r="Q13" s="325"/>
      <c r="R13" s="325"/>
      <c r="S13" s="196"/>
    </row>
    <row r="14" spans="1:19" ht="12.95" customHeight="1">
      <c r="A14" s="195"/>
      <c r="B14" s="325"/>
      <c r="C14" s="325"/>
      <c r="D14" s="325"/>
      <c r="E14" s="325"/>
      <c r="F14" s="325"/>
      <c r="G14" s="325"/>
      <c r="H14" s="325"/>
      <c r="I14" s="325"/>
      <c r="J14" s="325"/>
      <c r="K14" s="325"/>
      <c r="L14" s="325"/>
      <c r="M14" s="325"/>
      <c r="N14" s="325"/>
      <c r="O14" s="325"/>
      <c r="P14" s="325"/>
      <c r="Q14" s="325"/>
      <c r="R14" s="325"/>
      <c r="S14" s="196"/>
    </row>
    <row r="15" spans="1:19" ht="12.95" customHeight="1">
      <c r="A15" s="195"/>
      <c r="B15" s="325"/>
      <c r="C15" s="325"/>
      <c r="D15" s="325"/>
      <c r="E15" s="325"/>
      <c r="F15" s="325"/>
      <c r="G15" s="325"/>
      <c r="H15" s="325"/>
      <c r="I15" s="325"/>
      <c r="J15" s="325"/>
      <c r="K15" s="325"/>
      <c r="L15" s="325"/>
      <c r="M15" s="325"/>
      <c r="N15" s="325"/>
      <c r="O15" s="325"/>
      <c r="P15" s="325"/>
      <c r="Q15" s="325"/>
      <c r="R15" s="325"/>
      <c r="S15" s="196"/>
    </row>
    <row r="16" spans="1:19" ht="12.95" customHeight="1">
      <c r="A16" s="195"/>
      <c r="B16" s="325"/>
      <c r="C16" s="325"/>
      <c r="D16" s="325"/>
      <c r="E16" s="325"/>
      <c r="F16" s="325"/>
      <c r="G16" s="325"/>
      <c r="H16" s="325"/>
      <c r="I16" s="325"/>
      <c r="J16" s="325"/>
      <c r="K16" s="325"/>
      <c r="L16" s="325"/>
      <c r="M16" s="325"/>
      <c r="N16" s="325"/>
      <c r="O16" s="325"/>
      <c r="P16" s="325"/>
      <c r="Q16" s="325"/>
      <c r="R16" s="325"/>
      <c r="S16" s="196"/>
    </row>
    <row r="17" spans="1:19" ht="6" customHeight="1">
      <c r="A17" s="195"/>
      <c r="B17" s="181"/>
      <c r="C17" s="181"/>
      <c r="D17" s="181"/>
      <c r="E17" s="181"/>
      <c r="F17" s="181"/>
      <c r="G17" s="181"/>
      <c r="H17" s="181"/>
      <c r="I17" s="181"/>
      <c r="J17" s="197"/>
      <c r="K17" s="181"/>
      <c r="L17" s="181"/>
      <c r="M17" s="181"/>
      <c r="N17" s="181"/>
      <c r="O17" s="181"/>
      <c r="P17" s="181"/>
      <c r="Q17" s="181"/>
      <c r="R17" s="181"/>
      <c r="S17" s="196"/>
    </row>
    <row r="18" spans="1:19" ht="14.1" customHeight="1">
      <c r="A18" s="195"/>
      <c r="B18" s="326" t="s">
        <v>507</v>
      </c>
      <c r="C18" s="326"/>
      <c r="D18" s="326"/>
      <c r="E18" s="326"/>
      <c r="F18" s="326"/>
      <c r="G18" s="326"/>
      <c r="H18" s="326"/>
      <c r="I18" s="326"/>
      <c r="J18" s="326"/>
      <c r="K18" s="326"/>
      <c r="L18" s="326"/>
      <c r="M18" s="326"/>
      <c r="N18" s="326"/>
      <c r="O18" s="326"/>
      <c r="P18" s="326"/>
      <c r="Q18" s="326"/>
      <c r="R18" s="326"/>
      <c r="S18" s="196"/>
    </row>
    <row r="19" spans="1:19" ht="14.1" customHeight="1">
      <c r="A19" s="195"/>
      <c r="B19" s="327"/>
      <c r="C19" s="327"/>
      <c r="D19" s="327"/>
      <c r="E19" s="327"/>
      <c r="F19" s="327"/>
      <c r="G19" s="327"/>
      <c r="H19" s="327"/>
      <c r="I19" s="327"/>
      <c r="J19" s="327"/>
      <c r="K19" s="327"/>
      <c r="L19" s="327"/>
      <c r="M19" s="327"/>
      <c r="N19" s="327"/>
      <c r="O19" s="327"/>
      <c r="P19" s="327"/>
      <c r="Q19" s="327"/>
      <c r="R19" s="327"/>
      <c r="S19" s="196"/>
    </row>
    <row r="20" spans="1:19" ht="14.1" customHeight="1">
      <c r="A20" s="195"/>
      <c r="B20" s="327"/>
      <c r="C20" s="327"/>
      <c r="D20" s="327"/>
      <c r="E20" s="327"/>
      <c r="F20" s="327"/>
      <c r="G20" s="327"/>
      <c r="H20" s="327"/>
      <c r="I20" s="327"/>
      <c r="J20" s="327"/>
      <c r="K20" s="327"/>
      <c r="L20" s="327"/>
      <c r="M20" s="327"/>
      <c r="N20" s="327"/>
      <c r="O20" s="327"/>
      <c r="P20" s="327"/>
      <c r="Q20" s="327"/>
      <c r="R20" s="327"/>
      <c r="S20" s="196"/>
    </row>
    <row r="21" spans="1:19" ht="14.1" customHeight="1">
      <c r="A21" s="195"/>
      <c r="B21" s="326" t="s">
        <v>508</v>
      </c>
      <c r="C21" s="326"/>
      <c r="D21" s="326"/>
      <c r="E21" s="326"/>
      <c r="F21" s="326"/>
      <c r="G21" s="326"/>
      <c r="H21" s="326"/>
      <c r="I21" s="326"/>
      <c r="J21" s="326"/>
      <c r="K21" s="326"/>
      <c r="L21" s="326"/>
      <c r="M21" s="326"/>
      <c r="N21" s="326"/>
      <c r="O21" s="326"/>
      <c r="P21" s="326"/>
      <c r="Q21" s="326"/>
      <c r="R21" s="326"/>
      <c r="S21" s="196"/>
    </row>
    <row r="22" spans="1:19" ht="14.1" customHeight="1">
      <c r="A22" s="195"/>
      <c r="B22" s="327"/>
      <c r="C22" s="327"/>
      <c r="D22" s="327"/>
      <c r="E22" s="327"/>
      <c r="F22" s="327"/>
      <c r="G22" s="327"/>
      <c r="H22" s="327"/>
      <c r="I22" s="327"/>
      <c r="J22" s="327"/>
      <c r="K22" s="327"/>
      <c r="L22" s="327"/>
      <c r="M22" s="327"/>
      <c r="N22" s="327"/>
      <c r="O22" s="327"/>
      <c r="P22" s="327"/>
      <c r="Q22" s="327"/>
      <c r="R22" s="327"/>
      <c r="S22" s="196"/>
    </row>
    <row r="23" spans="1:19" ht="14.1" customHeight="1">
      <c r="A23" s="195"/>
      <c r="B23" s="318" t="s">
        <v>598</v>
      </c>
      <c r="C23" s="318"/>
      <c r="D23" s="318"/>
      <c r="E23" s="318"/>
      <c r="F23" s="318"/>
      <c r="G23" s="318"/>
      <c r="H23" s="318"/>
      <c r="I23" s="318"/>
      <c r="J23" s="318"/>
      <c r="K23" s="318"/>
      <c r="L23" s="318"/>
      <c r="M23" s="318"/>
      <c r="N23" s="318"/>
      <c r="O23" s="318"/>
      <c r="P23" s="318"/>
      <c r="Q23" s="318"/>
      <c r="R23" s="318"/>
      <c r="S23" s="183"/>
    </row>
    <row r="24" spans="1:19" ht="6" customHeight="1">
      <c r="A24" s="195"/>
      <c r="B24" s="198"/>
      <c r="C24" s="198"/>
      <c r="D24" s="198"/>
      <c r="E24" s="198"/>
      <c r="F24" s="198"/>
      <c r="G24" s="198"/>
      <c r="H24" s="198"/>
      <c r="I24" s="198"/>
      <c r="J24" s="199"/>
      <c r="K24" s="198"/>
      <c r="L24" s="198"/>
      <c r="M24" s="198"/>
      <c r="N24" s="198"/>
      <c r="O24" s="181"/>
      <c r="P24" s="181"/>
      <c r="Q24" s="181"/>
      <c r="R24" s="184"/>
      <c r="S24" s="183"/>
    </row>
    <row r="25" spans="1:19" ht="12.4" customHeight="1">
      <c r="A25" s="195"/>
      <c r="B25" s="237"/>
      <c r="C25" s="319" t="s">
        <v>509</v>
      </c>
      <c r="D25" s="319"/>
      <c r="E25" s="319"/>
      <c r="F25" s="319"/>
      <c r="G25" s="319"/>
      <c r="H25" s="200" t="s">
        <v>510</v>
      </c>
      <c r="I25" s="320"/>
      <c r="J25" s="320"/>
      <c r="K25" s="161" t="s">
        <v>511</v>
      </c>
      <c r="L25" s="161"/>
      <c r="M25" s="161"/>
      <c r="N25" s="312"/>
      <c r="O25" s="312"/>
      <c r="P25" s="312"/>
      <c r="Q25" s="312"/>
      <c r="R25" s="181"/>
      <c r="S25" s="196"/>
    </row>
    <row r="26" spans="1:19" ht="12.4" customHeight="1">
      <c r="A26" s="195"/>
      <c r="B26" s="237"/>
      <c r="C26" s="638" t="s">
        <v>133</v>
      </c>
      <c r="D26" s="638"/>
      <c r="E26" s="638"/>
      <c r="F26" s="638"/>
      <c r="G26" s="638"/>
      <c r="H26" s="200" t="s">
        <v>512</v>
      </c>
      <c r="I26" s="311"/>
      <c r="J26" s="311"/>
      <c r="K26" s="161" t="s">
        <v>511</v>
      </c>
      <c r="L26" s="161"/>
      <c r="M26" s="161"/>
      <c r="N26" s="312"/>
      <c r="O26" s="312"/>
      <c r="P26" s="312"/>
      <c r="Q26" s="312"/>
      <c r="R26" s="181"/>
      <c r="S26" s="196"/>
    </row>
    <row r="27" spans="1:19" ht="12.4" customHeight="1">
      <c r="A27" s="195"/>
      <c r="B27" s="237"/>
      <c r="C27" s="201"/>
      <c r="D27" s="321"/>
      <c r="E27" s="321"/>
      <c r="F27" s="321"/>
      <c r="G27" s="321"/>
      <c r="H27" s="200" t="s">
        <v>512</v>
      </c>
      <c r="I27" s="311"/>
      <c r="J27" s="311"/>
      <c r="K27" s="161" t="s">
        <v>511</v>
      </c>
      <c r="L27" s="161"/>
      <c r="M27" s="161"/>
      <c r="N27" s="312"/>
      <c r="O27" s="312"/>
      <c r="P27" s="312"/>
      <c r="Q27" s="312"/>
      <c r="R27" s="181"/>
      <c r="S27" s="196"/>
    </row>
    <row r="28" spans="1:19" ht="12.4" customHeight="1">
      <c r="A28" s="195"/>
      <c r="B28" s="237"/>
      <c r="C28" s="201"/>
      <c r="D28" s="310"/>
      <c r="E28" s="310"/>
      <c r="F28" s="310"/>
      <c r="G28" s="310"/>
      <c r="H28" s="200" t="s">
        <v>512</v>
      </c>
      <c r="I28" s="311"/>
      <c r="J28" s="311"/>
      <c r="K28" s="161" t="s">
        <v>511</v>
      </c>
      <c r="L28" s="161"/>
      <c r="M28" s="161"/>
      <c r="N28" s="312"/>
      <c r="O28" s="312"/>
      <c r="P28" s="312"/>
      <c r="Q28" s="312"/>
      <c r="R28" s="181"/>
      <c r="S28" s="196"/>
    </row>
    <row r="29" spans="1:19" ht="13.5" customHeight="1">
      <c r="A29" s="195"/>
      <c r="B29" s="198"/>
      <c r="C29" s="198"/>
      <c r="D29" s="198"/>
      <c r="E29" s="198"/>
      <c r="F29" s="198"/>
      <c r="G29" s="198"/>
      <c r="H29" s="198"/>
      <c r="I29" s="198"/>
      <c r="J29" s="199"/>
      <c r="K29" s="198"/>
      <c r="L29" s="198"/>
      <c r="M29" s="198"/>
      <c r="N29" s="198"/>
      <c r="O29" s="198"/>
      <c r="P29" s="198"/>
      <c r="Q29" s="181"/>
      <c r="R29" s="181"/>
      <c r="S29" s="196"/>
    </row>
    <row r="30" spans="1:19">
      <c r="A30" s="195"/>
      <c r="B30" s="191" t="s">
        <v>513</v>
      </c>
      <c r="C30" s="191"/>
      <c r="D30" s="198"/>
      <c r="E30" s="198"/>
      <c r="F30" s="198"/>
      <c r="G30" s="198"/>
      <c r="H30" s="198"/>
      <c r="I30" s="198"/>
      <c r="J30" s="199"/>
      <c r="K30" s="198"/>
      <c r="L30" s="198"/>
      <c r="M30" s="198"/>
      <c r="N30" s="198"/>
      <c r="O30" s="198"/>
      <c r="P30" s="198"/>
      <c r="Q30" s="181"/>
      <c r="R30" s="181"/>
      <c r="S30" s="196"/>
    </row>
    <row r="31" spans="1:19" ht="6" customHeight="1">
      <c r="A31" s="195"/>
      <c r="B31" s="191"/>
      <c r="C31" s="191"/>
      <c r="D31" s="181"/>
      <c r="E31" s="181"/>
      <c r="F31" s="181"/>
      <c r="G31" s="181"/>
      <c r="H31" s="181"/>
      <c r="I31" s="181"/>
      <c r="J31" s="202"/>
      <c r="K31" s="181"/>
      <c r="L31" s="181"/>
      <c r="M31" s="181"/>
      <c r="N31" s="181"/>
      <c r="O31" s="181"/>
      <c r="P31" s="181"/>
      <c r="Q31" s="181"/>
      <c r="R31" s="181"/>
      <c r="S31" s="196"/>
    </row>
    <row r="32" spans="1:19">
      <c r="A32" s="195"/>
      <c r="B32" s="313" t="s">
        <v>500</v>
      </c>
      <c r="C32" s="314"/>
      <c r="D32" s="314"/>
      <c r="E32" s="314"/>
      <c r="F32" s="314"/>
      <c r="G32" s="315" t="s">
        <v>501</v>
      </c>
      <c r="H32" s="315"/>
      <c r="I32" s="315"/>
      <c r="J32" s="316" t="s">
        <v>502</v>
      </c>
      <c r="K32" s="316"/>
      <c r="L32" s="316"/>
      <c r="M32" s="314" t="s">
        <v>503</v>
      </c>
      <c r="N32" s="314"/>
      <c r="O32" s="314"/>
      <c r="P32" s="314"/>
      <c r="Q32" s="314"/>
      <c r="R32" s="317"/>
      <c r="S32" s="196"/>
    </row>
    <row r="33" spans="1:19" ht="12.75" customHeight="1">
      <c r="A33" s="195"/>
      <c r="B33" s="302"/>
      <c r="C33" s="303"/>
      <c r="D33" s="303"/>
      <c r="E33" s="303"/>
      <c r="F33" s="303"/>
      <c r="G33" s="304"/>
      <c r="H33" s="304"/>
      <c r="I33" s="304"/>
      <c r="J33" s="304"/>
      <c r="K33" s="304"/>
      <c r="L33" s="304"/>
      <c r="M33" s="304"/>
      <c r="N33" s="304"/>
      <c r="O33" s="304"/>
      <c r="P33" s="304"/>
      <c r="Q33" s="304"/>
      <c r="R33" s="305"/>
      <c r="S33" s="196"/>
    </row>
    <row r="34" spans="1:19">
      <c r="A34" s="195"/>
      <c r="B34" s="302"/>
      <c r="C34" s="303"/>
      <c r="D34" s="303"/>
      <c r="E34" s="303"/>
      <c r="F34" s="303"/>
      <c r="G34" s="304"/>
      <c r="H34" s="304"/>
      <c r="I34" s="304"/>
      <c r="J34" s="304"/>
      <c r="K34" s="304"/>
      <c r="L34" s="304"/>
      <c r="M34" s="304"/>
      <c r="N34" s="304"/>
      <c r="O34" s="304"/>
      <c r="P34" s="304"/>
      <c r="Q34" s="304"/>
      <c r="R34" s="305"/>
      <c r="S34" s="196"/>
    </row>
    <row r="35" spans="1:19">
      <c r="A35" s="195"/>
      <c r="B35" s="302"/>
      <c r="C35" s="303"/>
      <c r="D35" s="303"/>
      <c r="E35" s="303"/>
      <c r="F35" s="303"/>
      <c r="G35" s="304"/>
      <c r="H35" s="304"/>
      <c r="I35" s="304"/>
      <c r="J35" s="304"/>
      <c r="K35" s="304"/>
      <c r="L35" s="304"/>
      <c r="M35" s="304"/>
      <c r="N35" s="304"/>
      <c r="O35" s="304"/>
      <c r="P35" s="304"/>
      <c r="Q35" s="304"/>
      <c r="R35" s="305"/>
      <c r="S35" s="196"/>
    </row>
    <row r="36" spans="1:19">
      <c r="A36" s="195"/>
      <c r="B36" s="302"/>
      <c r="C36" s="303"/>
      <c r="D36" s="303"/>
      <c r="E36" s="303"/>
      <c r="F36" s="303"/>
      <c r="G36" s="304"/>
      <c r="H36" s="304"/>
      <c r="I36" s="304"/>
      <c r="J36" s="304"/>
      <c r="K36" s="304"/>
      <c r="L36" s="304"/>
      <c r="M36" s="304"/>
      <c r="N36" s="304"/>
      <c r="O36" s="304"/>
      <c r="P36" s="304"/>
      <c r="Q36" s="304"/>
      <c r="R36" s="305"/>
      <c r="S36" s="196"/>
    </row>
    <row r="37" spans="1:19">
      <c r="A37" s="195"/>
      <c r="B37" s="302"/>
      <c r="C37" s="303"/>
      <c r="D37" s="303"/>
      <c r="E37" s="303"/>
      <c r="F37" s="303"/>
      <c r="G37" s="304"/>
      <c r="H37" s="304"/>
      <c r="I37" s="304"/>
      <c r="J37" s="304"/>
      <c r="K37" s="304"/>
      <c r="L37" s="304"/>
      <c r="M37" s="304"/>
      <c r="N37" s="304"/>
      <c r="O37" s="304"/>
      <c r="P37" s="304"/>
      <c r="Q37" s="304"/>
      <c r="R37" s="305"/>
      <c r="S37" s="196"/>
    </row>
    <row r="38" spans="1:19" ht="12.6" customHeight="1">
      <c r="A38" s="195"/>
      <c r="B38" s="306"/>
      <c r="C38" s="307"/>
      <c r="D38" s="307"/>
      <c r="E38" s="307"/>
      <c r="F38" s="307"/>
      <c r="G38" s="308"/>
      <c r="H38" s="308"/>
      <c r="I38" s="308"/>
      <c r="J38" s="308"/>
      <c r="K38" s="308"/>
      <c r="L38" s="308"/>
      <c r="M38" s="308"/>
      <c r="N38" s="308"/>
      <c r="O38" s="308"/>
      <c r="P38" s="308"/>
      <c r="Q38" s="308"/>
      <c r="R38" s="309"/>
      <c r="S38" s="196"/>
    </row>
    <row r="39" spans="1:19" ht="6" customHeight="1">
      <c r="A39" s="203"/>
      <c r="B39" s="204"/>
      <c r="C39" s="204"/>
      <c r="D39" s="204"/>
      <c r="E39" s="204"/>
      <c r="F39" s="204"/>
      <c r="G39" s="204" t="s">
        <v>514</v>
      </c>
      <c r="H39" s="204"/>
      <c r="I39" s="204"/>
      <c r="J39" s="205"/>
      <c r="K39" s="204"/>
      <c r="L39" s="206"/>
      <c r="M39" s="204"/>
      <c r="N39" s="204"/>
      <c r="O39" s="204"/>
      <c r="P39" s="204"/>
      <c r="Q39" s="206"/>
      <c r="R39" s="206"/>
      <c r="S39" s="207"/>
    </row>
    <row r="40" spans="1:19" ht="3" customHeight="1">
      <c r="A40" s="181"/>
      <c r="B40" s="198"/>
      <c r="C40" s="198"/>
      <c r="D40" s="198"/>
      <c r="E40" s="198"/>
      <c r="F40" s="198"/>
      <c r="G40" s="198"/>
      <c r="H40" s="198"/>
      <c r="I40" s="198"/>
      <c r="J40" s="199"/>
      <c r="K40" s="198"/>
      <c r="L40" s="181"/>
      <c r="M40" s="198"/>
      <c r="N40" s="198"/>
      <c r="O40" s="198"/>
      <c r="P40" s="198"/>
      <c r="Q40" s="181"/>
      <c r="R40" s="181"/>
      <c r="S40" s="181"/>
    </row>
    <row r="41" spans="1:19">
      <c r="A41" s="163"/>
      <c r="B41" s="193" t="s">
        <v>515</v>
      </c>
      <c r="C41" s="193"/>
      <c r="D41" s="164"/>
      <c r="E41" s="164"/>
      <c r="F41" s="164"/>
      <c r="G41" s="164"/>
      <c r="H41" s="164"/>
      <c r="I41" s="164"/>
      <c r="J41" s="208"/>
      <c r="K41" s="164"/>
      <c r="L41" s="164"/>
      <c r="M41" s="164"/>
      <c r="N41" s="164"/>
      <c r="O41" s="164"/>
      <c r="P41" s="164"/>
      <c r="Q41" s="164"/>
      <c r="R41" s="164"/>
      <c r="S41" s="165"/>
    </row>
    <row r="42" spans="1:19" ht="8.1" customHeight="1" thickBot="1">
      <c r="A42" s="195"/>
      <c r="B42" s="181"/>
      <c r="C42" s="181"/>
      <c r="D42" s="181"/>
      <c r="E42" s="181"/>
      <c r="F42" s="181"/>
      <c r="G42" s="181"/>
      <c r="H42" s="181"/>
      <c r="I42" s="181"/>
      <c r="J42" s="197"/>
      <c r="K42" s="181"/>
      <c r="L42" s="181"/>
      <c r="M42" s="181"/>
      <c r="N42" s="181"/>
      <c r="O42" s="181"/>
      <c r="P42" s="181"/>
      <c r="Q42" s="181"/>
      <c r="R42" s="181"/>
      <c r="S42" s="196"/>
    </row>
    <row r="43" spans="1:19" ht="17.25" thickTop="1" thickBot="1">
      <c r="A43" s="195"/>
      <c r="B43" s="191" t="s">
        <v>516</v>
      </c>
      <c r="C43" s="191"/>
      <c r="D43" s="181"/>
      <c r="E43" s="181"/>
      <c r="F43" s="181"/>
      <c r="G43" s="209"/>
      <c r="H43" s="639" t="str">
        <f>Blatt2!AE71</f>
        <v/>
      </c>
      <c r="I43" s="210" t="s">
        <v>418</v>
      </c>
      <c r="J43" s="181"/>
      <c r="K43" s="211"/>
      <c r="L43" s="212"/>
      <c r="M43" s="213"/>
      <c r="N43" s="213"/>
      <c r="O43" s="211"/>
      <c r="P43" s="212"/>
      <c r="Q43" s="181"/>
      <c r="R43" s="181"/>
      <c r="S43" s="196"/>
    </row>
    <row r="44" spans="1:19" ht="3" customHeight="1" thickTop="1" thickBot="1">
      <c r="A44" s="195"/>
      <c r="B44" s="181"/>
      <c r="C44" s="181"/>
      <c r="D44" s="181"/>
      <c r="E44" s="181"/>
      <c r="F44" s="181"/>
      <c r="G44" s="181"/>
      <c r="H44" s="214"/>
      <c r="I44" s="214"/>
      <c r="J44" s="197"/>
      <c r="K44" s="181"/>
      <c r="L44" s="181"/>
      <c r="M44" s="181"/>
      <c r="N44" s="181"/>
      <c r="O44" s="181"/>
      <c r="P44" s="181"/>
      <c r="Q44" s="181"/>
      <c r="R44" s="181"/>
      <c r="S44" s="196"/>
    </row>
    <row r="45" spans="1:19" ht="16.5" thickTop="1" thickBot="1">
      <c r="A45" s="195"/>
      <c r="B45" s="191" t="s">
        <v>517</v>
      </c>
      <c r="C45" s="191"/>
      <c r="D45" s="181"/>
      <c r="E45" s="181"/>
      <c r="F45" s="181"/>
      <c r="G45" s="181"/>
      <c r="H45" s="640" t="str">
        <f>IF(Blatt1!H43="","",IF(Blatt1!H43&lt;60,"C",IF(AND(Blatt1!H43&gt;=60,Blatt1!H43&lt;80),"B",IF(AND(Blatt1!H43&gt;=80,Blatt1!H43&lt;90),"AB","A"))))</f>
        <v/>
      </c>
      <c r="I45" s="215"/>
      <c r="J45" s="197"/>
      <c r="K45" s="181"/>
      <c r="L45" s="181"/>
      <c r="M45" s="181"/>
      <c r="N45" s="181"/>
      <c r="O45" s="181"/>
      <c r="P45" s="181"/>
      <c r="Q45" s="181"/>
      <c r="R45" s="181"/>
      <c r="S45" s="196"/>
    </row>
    <row r="46" spans="1:19" ht="3" customHeight="1" thickTop="1" thickBot="1">
      <c r="A46" s="195"/>
      <c r="B46" s="181"/>
      <c r="C46" s="181"/>
      <c r="D46" s="181"/>
      <c r="E46" s="181"/>
      <c r="F46" s="181"/>
      <c r="G46" s="181"/>
      <c r="H46" s="216"/>
      <c r="I46" s="216"/>
      <c r="J46" s="197"/>
      <c r="K46" s="181"/>
      <c r="L46" s="181"/>
      <c r="M46" s="181"/>
      <c r="N46" s="181"/>
      <c r="O46" s="181"/>
      <c r="P46" s="181"/>
      <c r="Q46" s="181"/>
      <c r="R46" s="181"/>
      <c r="S46" s="196"/>
    </row>
    <row r="47" spans="1:19" ht="17.25" customHeight="1" thickTop="1" thickBot="1">
      <c r="A47" s="195"/>
      <c r="B47" s="191" t="s">
        <v>518</v>
      </c>
      <c r="C47" s="191"/>
      <c r="D47" s="181"/>
      <c r="E47" s="181"/>
      <c r="F47" s="181"/>
      <c r="G47" s="181"/>
      <c r="H47" s="640"/>
      <c r="I47" s="217"/>
      <c r="J47" s="181"/>
      <c r="K47" s="181"/>
      <c r="L47" s="181"/>
      <c r="M47" s="181"/>
      <c r="N47" s="181"/>
      <c r="O47" s="181"/>
      <c r="P47" s="181"/>
      <c r="Q47" s="181"/>
      <c r="R47" s="181"/>
      <c r="S47" s="196"/>
    </row>
    <row r="48" spans="1:19" ht="16.5" customHeight="1" thickTop="1">
      <c r="A48" s="195"/>
      <c r="B48" s="191"/>
      <c r="C48" s="191"/>
      <c r="D48" s="181"/>
      <c r="E48" s="181"/>
      <c r="F48" s="181"/>
      <c r="G48" s="181"/>
      <c r="H48" s="181"/>
      <c r="I48" s="181"/>
      <c r="J48" s="199"/>
      <c r="K48" s="181"/>
      <c r="L48" s="181"/>
      <c r="M48" s="181"/>
      <c r="N48" s="181"/>
      <c r="O48" s="181"/>
      <c r="P48" s="181"/>
      <c r="Q48" s="181"/>
      <c r="R48" s="181"/>
      <c r="S48" s="196"/>
    </row>
    <row r="49" spans="1:19" ht="12" customHeight="1">
      <c r="A49" s="195"/>
      <c r="B49" s="188" t="s">
        <v>519</v>
      </c>
      <c r="C49" s="188"/>
      <c r="D49" s="204"/>
      <c r="E49" s="204"/>
      <c r="F49" s="204"/>
      <c r="G49" s="204"/>
      <c r="H49" s="204"/>
      <c r="I49" s="204"/>
      <c r="J49" s="205"/>
      <c r="K49" s="204"/>
      <c r="L49" s="204"/>
      <c r="M49" s="204"/>
      <c r="N49" s="204"/>
      <c r="O49" s="204"/>
      <c r="P49" s="204"/>
      <c r="Q49" s="204"/>
      <c r="R49" s="206"/>
      <c r="S49" s="196"/>
    </row>
    <row r="50" spans="1:19" ht="6" customHeight="1">
      <c r="A50" s="195"/>
      <c r="B50" s="193"/>
      <c r="C50" s="193"/>
      <c r="D50" s="218"/>
      <c r="E50" s="218"/>
      <c r="F50" s="218"/>
      <c r="G50" s="218"/>
      <c r="H50" s="218"/>
      <c r="I50" s="218"/>
      <c r="J50" s="219"/>
      <c r="K50" s="218"/>
      <c r="L50" s="218"/>
      <c r="M50" s="218"/>
      <c r="N50" s="218"/>
      <c r="O50" s="218"/>
      <c r="P50" s="218"/>
      <c r="Q50" s="218"/>
      <c r="R50" s="164"/>
      <c r="S50" s="196"/>
    </row>
    <row r="51" spans="1:19">
      <c r="A51" s="195"/>
      <c r="B51" s="298"/>
      <c r="C51" s="298"/>
      <c r="D51" s="298"/>
      <c r="E51" s="298"/>
      <c r="F51" s="298"/>
      <c r="G51" s="298"/>
      <c r="H51" s="298"/>
      <c r="I51" s="298"/>
      <c r="J51" s="298"/>
      <c r="K51" s="298"/>
      <c r="L51" s="298"/>
      <c r="M51" s="298"/>
      <c r="N51" s="298"/>
      <c r="O51" s="298"/>
      <c r="P51" s="298"/>
      <c r="Q51" s="298"/>
      <c r="R51" s="298"/>
      <c r="S51" s="196"/>
    </row>
    <row r="52" spans="1:19">
      <c r="A52" s="195"/>
      <c r="B52" s="299" t="s">
        <v>132</v>
      </c>
      <c r="C52" s="300"/>
      <c r="D52" s="300"/>
      <c r="E52" s="300"/>
      <c r="F52" s="300"/>
      <c r="G52" s="300"/>
      <c r="H52" s="300"/>
      <c r="I52" s="300"/>
      <c r="J52" s="300"/>
      <c r="K52" s="300"/>
      <c r="L52" s="300"/>
      <c r="M52" s="300"/>
      <c r="N52" s="300"/>
      <c r="O52" s="300"/>
      <c r="P52" s="300"/>
      <c r="Q52" s="300"/>
      <c r="R52" s="300"/>
      <c r="S52" s="196"/>
    </row>
    <row r="53" spans="1:19">
      <c r="A53" s="195"/>
      <c r="B53" s="300"/>
      <c r="C53" s="300"/>
      <c r="D53" s="300"/>
      <c r="E53" s="300"/>
      <c r="F53" s="300"/>
      <c r="G53" s="300"/>
      <c r="H53" s="300"/>
      <c r="I53" s="300"/>
      <c r="J53" s="300"/>
      <c r="K53" s="300"/>
      <c r="L53" s="300"/>
      <c r="M53" s="300"/>
      <c r="N53" s="300"/>
      <c r="O53" s="300"/>
      <c r="P53" s="300"/>
      <c r="Q53" s="300"/>
      <c r="R53" s="300"/>
      <c r="S53" s="196"/>
    </row>
    <row r="54" spans="1:19">
      <c r="A54" s="195"/>
      <c r="B54" s="300"/>
      <c r="C54" s="300"/>
      <c r="D54" s="300"/>
      <c r="E54" s="300"/>
      <c r="F54" s="300"/>
      <c r="G54" s="300"/>
      <c r="H54" s="300"/>
      <c r="I54" s="300"/>
      <c r="J54" s="300"/>
      <c r="K54" s="300"/>
      <c r="L54" s="300"/>
      <c r="M54" s="300"/>
      <c r="N54" s="300"/>
      <c r="O54" s="300"/>
      <c r="P54" s="300"/>
      <c r="Q54" s="300"/>
      <c r="R54" s="300"/>
      <c r="S54" s="196"/>
    </row>
    <row r="55" spans="1:19" ht="24.75" customHeight="1">
      <c r="A55" s="195"/>
      <c r="B55" s="300"/>
      <c r="C55" s="300"/>
      <c r="D55" s="300"/>
      <c r="E55" s="300"/>
      <c r="F55" s="300"/>
      <c r="G55" s="300"/>
      <c r="H55" s="300"/>
      <c r="I55" s="300"/>
      <c r="J55" s="300"/>
      <c r="K55" s="300"/>
      <c r="L55" s="300"/>
      <c r="M55" s="300"/>
      <c r="N55" s="300"/>
      <c r="O55" s="300"/>
      <c r="P55" s="300"/>
      <c r="Q55" s="300"/>
      <c r="R55" s="300"/>
      <c r="S55" s="196"/>
    </row>
    <row r="56" spans="1:19" ht="1.5" customHeight="1">
      <c r="A56" s="195"/>
      <c r="B56" s="220"/>
      <c r="C56" s="220"/>
      <c r="D56" s="220"/>
      <c r="E56" s="220"/>
      <c r="F56" s="220"/>
      <c r="G56" s="220"/>
      <c r="H56" s="220"/>
      <c r="I56" s="220"/>
      <c r="J56" s="221"/>
      <c r="K56" s="220"/>
      <c r="L56" s="220"/>
      <c r="M56" s="220"/>
      <c r="N56" s="220"/>
      <c r="O56" s="220"/>
      <c r="P56" s="220"/>
      <c r="Q56" s="220"/>
      <c r="R56" s="220"/>
      <c r="S56" s="196"/>
    </row>
    <row r="57" spans="1:19">
      <c r="A57" s="195"/>
      <c r="B57" s="301" t="s">
        <v>520</v>
      </c>
      <c r="C57" s="301"/>
      <c r="D57" s="301"/>
      <c r="E57" s="301"/>
      <c r="F57" s="301"/>
      <c r="G57" s="301"/>
      <c r="H57" s="301"/>
      <c r="I57" s="301"/>
      <c r="J57" s="301"/>
      <c r="K57" s="301"/>
      <c r="L57" s="301"/>
      <c r="M57" s="301"/>
      <c r="N57" s="301"/>
      <c r="O57" s="301"/>
      <c r="P57" s="301"/>
      <c r="Q57" s="301"/>
      <c r="R57" s="301"/>
      <c r="S57" s="196"/>
    </row>
    <row r="58" spans="1:19" ht="12.75" customHeight="1">
      <c r="A58" s="195"/>
      <c r="B58" s="300"/>
      <c r="C58" s="300"/>
      <c r="D58" s="300"/>
      <c r="E58" s="300"/>
      <c r="F58" s="300"/>
      <c r="G58" s="300"/>
      <c r="H58" s="300"/>
      <c r="I58" s="300"/>
      <c r="J58" s="300"/>
      <c r="K58" s="300"/>
      <c r="L58" s="300"/>
      <c r="M58" s="300"/>
      <c r="N58" s="300"/>
      <c r="O58" s="300"/>
      <c r="P58" s="300"/>
      <c r="Q58" s="300"/>
      <c r="R58" s="300"/>
      <c r="S58" s="196"/>
    </row>
    <row r="59" spans="1:19">
      <c r="A59" s="195"/>
      <c r="B59" s="300"/>
      <c r="C59" s="300"/>
      <c r="D59" s="300"/>
      <c r="E59" s="300"/>
      <c r="F59" s="300"/>
      <c r="G59" s="300"/>
      <c r="H59" s="300"/>
      <c r="I59" s="300"/>
      <c r="J59" s="300"/>
      <c r="K59" s="300"/>
      <c r="L59" s="300"/>
      <c r="M59" s="300"/>
      <c r="N59" s="300"/>
      <c r="O59" s="300"/>
      <c r="P59" s="300"/>
      <c r="Q59" s="300"/>
      <c r="R59" s="300"/>
      <c r="S59" s="196"/>
    </row>
    <row r="60" spans="1:19">
      <c r="A60" s="195"/>
      <c r="B60" s="300"/>
      <c r="C60" s="300"/>
      <c r="D60" s="300"/>
      <c r="E60" s="300"/>
      <c r="F60" s="300"/>
      <c r="G60" s="300"/>
      <c r="H60" s="300"/>
      <c r="I60" s="300"/>
      <c r="J60" s="300"/>
      <c r="K60" s="300"/>
      <c r="L60" s="300"/>
      <c r="M60" s="300"/>
      <c r="N60" s="300"/>
      <c r="O60" s="300"/>
      <c r="P60" s="300"/>
      <c r="Q60" s="300"/>
      <c r="R60" s="300"/>
      <c r="S60" s="196"/>
    </row>
    <row r="61" spans="1:19">
      <c r="A61" s="195"/>
      <c r="B61" s="300"/>
      <c r="C61" s="300"/>
      <c r="D61" s="300"/>
      <c r="E61" s="300"/>
      <c r="F61" s="300"/>
      <c r="G61" s="300"/>
      <c r="H61" s="300"/>
      <c r="I61" s="300"/>
      <c r="J61" s="300"/>
      <c r="K61" s="300"/>
      <c r="L61" s="300"/>
      <c r="M61" s="300"/>
      <c r="N61" s="300"/>
      <c r="O61" s="300"/>
      <c r="P61" s="300"/>
      <c r="Q61" s="300"/>
      <c r="R61" s="300"/>
      <c r="S61" s="196"/>
    </row>
    <row r="62" spans="1:19" ht="3" customHeight="1" thickBot="1">
      <c r="A62" s="195"/>
      <c r="B62" s="220"/>
      <c r="C62" s="220"/>
      <c r="D62" s="220"/>
      <c r="E62" s="220"/>
      <c r="F62" s="220"/>
      <c r="G62" s="220"/>
      <c r="H62" s="220"/>
      <c r="I62" s="220"/>
      <c r="J62" s="220"/>
      <c r="K62" s="220"/>
      <c r="L62" s="220"/>
      <c r="M62" s="220"/>
      <c r="N62" s="220"/>
      <c r="O62" s="220"/>
      <c r="P62" s="220"/>
      <c r="Q62" s="220"/>
      <c r="R62" s="220"/>
      <c r="S62" s="196"/>
    </row>
    <row r="63" spans="1:19" s="227" customFormat="1" ht="17.25" customHeight="1" thickTop="1" thickBot="1">
      <c r="A63" s="222"/>
      <c r="B63" s="223" t="s">
        <v>521</v>
      </c>
      <c r="C63" s="224"/>
      <c r="D63" s="224"/>
      <c r="E63" s="224"/>
      <c r="F63" s="224"/>
      <c r="G63" s="224"/>
      <c r="H63" s="224"/>
      <c r="I63" s="641" t="str">
        <f>IF(N4="","",N4+28)</f>
        <v/>
      </c>
      <c r="J63" s="642"/>
      <c r="K63" s="643"/>
      <c r="L63" s="224"/>
      <c r="M63" s="224"/>
      <c r="N63" s="224"/>
      <c r="O63" s="224"/>
      <c r="P63" s="224"/>
      <c r="Q63" s="224"/>
      <c r="R63" s="225"/>
      <c r="S63" s="226"/>
    </row>
    <row r="64" spans="1:19" ht="13.5" thickTop="1">
      <c r="A64" s="195"/>
      <c r="B64" s="198"/>
      <c r="C64" s="198"/>
      <c r="D64" s="198"/>
      <c r="E64" s="198"/>
      <c r="F64" s="198"/>
      <c r="G64" s="198"/>
      <c r="H64" s="198"/>
      <c r="I64" s="198"/>
      <c r="J64" s="199"/>
      <c r="K64" s="198"/>
      <c r="L64" s="198"/>
      <c r="M64" s="198"/>
      <c r="N64" s="198"/>
      <c r="O64" s="198"/>
      <c r="P64" s="198"/>
      <c r="Q64" s="198"/>
      <c r="R64" s="181"/>
      <c r="S64" s="196"/>
    </row>
    <row r="65" spans="1:19" ht="4.5" customHeight="1">
      <c r="A65" s="195"/>
      <c r="B65" s="206"/>
      <c r="C65" s="206"/>
      <c r="D65" s="206"/>
      <c r="E65" s="206"/>
      <c r="F65" s="206"/>
      <c r="G65" s="206"/>
      <c r="H65" s="206"/>
      <c r="I65" s="206"/>
      <c r="J65" s="228"/>
      <c r="K65" s="206"/>
      <c r="L65" s="206"/>
      <c r="M65" s="206"/>
      <c r="N65" s="206"/>
      <c r="O65" s="206"/>
      <c r="P65" s="206"/>
      <c r="Q65" s="206"/>
      <c r="R65" s="206"/>
      <c r="S65" s="196"/>
    </row>
    <row r="66" spans="1:19" ht="6" customHeight="1">
      <c r="A66" s="195"/>
      <c r="B66" s="198" t="str">
        <f>IF(B33="","",B33)</f>
        <v/>
      </c>
      <c r="C66" s="198"/>
      <c r="D66" s="198"/>
      <c r="E66" s="198"/>
      <c r="F66" s="198"/>
      <c r="G66" s="229" t="str">
        <f>IF(B34="","",B34)</f>
        <v/>
      </c>
      <c r="H66" s="181"/>
      <c r="I66" s="181"/>
      <c r="J66" s="230"/>
      <c r="K66" s="231"/>
      <c r="L66" s="198">
        <f>B8</f>
        <v>0</v>
      </c>
      <c r="M66" s="198"/>
      <c r="N66" s="231"/>
      <c r="O66" s="231"/>
      <c r="P66" s="198">
        <f>B9</f>
        <v>0</v>
      </c>
      <c r="Q66" s="231"/>
      <c r="R66" s="181"/>
      <c r="S66" s="196"/>
    </row>
    <row r="67" spans="1:19" ht="9.75" customHeight="1">
      <c r="A67" s="195"/>
      <c r="B67" s="297"/>
      <c r="C67" s="297"/>
      <c r="D67" s="297"/>
      <c r="E67" s="297"/>
      <c r="F67" s="297"/>
      <c r="G67" s="297"/>
      <c r="H67" s="297"/>
      <c r="I67" s="297"/>
      <c r="J67" s="297"/>
      <c r="K67" s="297"/>
      <c r="L67" s="297"/>
      <c r="M67" s="297"/>
      <c r="N67" s="297"/>
      <c r="O67" s="297"/>
      <c r="P67" s="297"/>
      <c r="Q67" s="297"/>
      <c r="R67" s="297"/>
      <c r="S67" s="196"/>
    </row>
    <row r="68" spans="1:19" ht="27.75" customHeight="1">
      <c r="A68" s="203"/>
      <c r="B68" s="206"/>
      <c r="C68" s="206"/>
      <c r="D68" s="206"/>
      <c r="E68" s="206"/>
      <c r="F68" s="206"/>
      <c r="G68" s="206"/>
      <c r="H68" s="206"/>
      <c r="I68" s="206"/>
      <c r="J68" s="228"/>
      <c r="K68" s="206"/>
      <c r="L68" s="206"/>
      <c r="M68" s="206"/>
      <c r="N68" s="206"/>
      <c r="O68" s="206"/>
      <c r="P68" s="206"/>
      <c r="Q68" s="206"/>
      <c r="R68" s="206"/>
      <c r="S68" s="207"/>
    </row>
    <row r="69" spans="1:19" ht="20.25" customHeight="1"/>
  </sheetData>
  <sheetProtection password="DEC5" sheet="1" objects="1" scenarios="1" selectLockedCells="1"/>
  <mergeCells count="74">
    <mergeCell ref="A1:F1"/>
    <mergeCell ref="G1:O1"/>
    <mergeCell ref="P1:S1"/>
    <mergeCell ref="B4:E4"/>
    <mergeCell ref="F4:H4"/>
    <mergeCell ref="J4:M4"/>
    <mergeCell ref="N4:R4"/>
    <mergeCell ref="B7:F7"/>
    <mergeCell ref="J7:L7"/>
    <mergeCell ref="M7:R7"/>
    <mergeCell ref="B8:F8"/>
    <mergeCell ref="G8:I8"/>
    <mergeCell ref="J8:L8"/>
    <mergeCell ref="M8:R8"/>
    <mergeCell ref="J9:L9"/>
    <mergeCell ref="M9:R9"/>
    <mergeCell ref="B13:R13"/>
    <mergeCell ref="C26:G26"/>
    <mergeCell ref="I26:J26"/>
    <mergeCell ref="N26:Q26"/>
    <mergeCell ref="B15:R15"/>
    <mergeCell ref="B16:R16"/>
    <mergeCell ref="B18:R18"/>
    <mergeCell ref="B19:R19"/>
    <mergeCell ref="B14:R14"/>
    <mergeCell ref="B9:F9"/>
    <mergeCell ref="G9:I9"/>
    <mergeCell ref="B20:R20"/>
    <mergeCell ref="B21:R21"/>
    <mergeCell ref="B22:R22"/>
    <mergeCell ref="B23:R23"/>
    <mergeCell ref="C25:G25"/>
    <mergeCell ref="I25:J25"/>
    <mergeCell ref="N25:Q25"/>
    <mergeCell ref="D27:G27"/>
    <mergeCell ref="I27:J27"/>
    <mergeCell ref="N27:Q27"/>
    <mergeCell ref="D28:G28"/>
    <mergeCell ref="I28:J28"/>
    <mergeCell ref="N28:Q28"/>
    <mergeCell ref="B32:F32"/>
    <mergeCell ref="G32:I32"/>
    <mergeCell ref="J32:L32"/>
    <mergeCell ref="M32:R32"/>
    <mergeCell ref="B33:F33"/>
    <mergeCell ref="G33:I33"/>
    <mergeCell ref="J33:L33"/>
    <mergeCell ref="M33:R33"/>
    <mergeCell ref="B34:F34"/>
    <mergeCell ref="G34:I34"/>
    <mergeCell ref="J34:L34"/>
    <mergeCell ref="M34:R34"/>
    <mergeCell ref="B35:F35"/>
    <mergeCell ref="G35:I35"/>
    <mergeCell ref="J35:L35"/>
    <mergeCell ref="M35:R35"/>
    <mergeCell ref="B36:F36"/>
    <mergeCell ref="G36:I36"/>
    <mergeCell ref="J36:L36"/>
    <mergeCell ref="M36:R36"/>
    <mergeCell ref="B37:F37"/>
    <mergeCell ref="G37:I37"/>
    <mergeCell ref="J37:L37"/>
    <mergeCell ref="M37:R37"/>
    <mergeCell ref="B38:F38"/>
    <mergeCell ref="G38:I38"/>
    <mergeCell ref="J38:L38"/>
    <mergeCell ref="M38:R38"/>
    <mergeCell ref="I63:K63"/>
    <mergeCell ref="B67:R67"/>
    <mergeCell ref="B51:R51"/>
    <mergeCell ref="B52:R55"/>
    <mergeCell ref="B57:R57"/>
    <mergeCell ref="B58:R61"/>
  </mergeCells>
  <phoneticPr fontId="28" type="noConversion"/>
  <pageMargins left="0.78740157480314965" right="0.35433070866141736" top="0.47244094488188981" bottom="3.937007874015748E-2" header="0.51181102362204722" footer="0.39370078740157483"/>
  <pageSetup paperSize="9" scale="98" orientation="portrait" horizontalDpi="4294967293" verticalDpi="200" r:id="rId1"/>
  <headerFooter>
    <oddFooter>&amp;RRevision 05</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M75"/>
  <sheetViews>
    <sheetView zoomScaleNormal="100" workbookViewId="0">
      <selection activeCell="AL59" sqref="A1:XFD1048576"/>
    </sheetView>
  </sheetViews>
  <sheetFormatPr baseColWidth="10" defaultRowHeight="12.75"/>
  <cols>
    <col min="1" max="36" width="2.42578125" style="1" customWidth="1"/>
    <col min="37" max="37" width="11.42578125" style="1" customWidth="1"/>
    <col min="38" max="38" width="11.42578125" style="2" customWidth="1"/>
    <col min="39" max="16384" width="11.42578125" style="1"/>
  </cols>
  <sheetData>
    <row r="1" spans="1:38" ht="33" customHeight="1">
      <c r="A1" s="367"/>
      <c r="B1" s="368"/>
      <c r="C1" s="368"/>
      <c r="D1" s="368"/>
      <c r="E1" s="368"/>
      <c r="F1" s="368"/>
      <c r="G1" s="368"/>
      <c r="H1" s="368"/>
      <c r="I1" s="368"/>
      <c r="J1" s="368"/>
      <c r="K1" s="369"/>
      <c r="L1" s="370" t="s">
        <v>454</v>
      </c>
      <c r="M1" s="371"/>
      <c r="N1" s="371"/>
      <c r="O1" s="372"/>
      <c r="P1" s="373" t="s">
        <v>455</v>
      </c>
      <c r="Q1" s="374"/>
      <c r="R1" s="374"/>
      <c r="S1" s="374"/>
      <c r="T1" s="374"/>
      <c r="U1" s="374"/>
      <c r="V1" s="374"/>
      <c r="W1" s="374"/>
      <c r="X1" s="374"/>
      <c r="Y1" s="374"/>
      <c r="Z1" s="374"/>
      <c r="AA1" s="374"/>
      <c r="AB1" s="374"/>
      <c r="AC1" s="374"/>
      <c r="AD1" s="374"/>
      <c r="AE1" s="374"/>
      <c r="AF1" s="374"/>
      <c r="AG1" s="374"/>
      <c r="AH1" s="374"/>
      <c r="AI1" s="374"/>
    </row>
    <row r="2" spans="1:38" s="7" customFormat="1" ht="8.25">
      <c r="A2" s="3"/>
      <c r="B2" s="4"/>
      <c r="C2" s="4"/>
      <c r="D2" s="4"/>
      <c r="E2" s="4"/>
      <c r="F2" s="4"/>
      <c r="G2" s="4"/>
      <c r="H2" s="4"/>
      <c r="I2" s="4"/>
      <c r="J2" s="4"/>
      <c r="K2" s="4"/>
      <c r="L2" s="4"/>
      <c r="M2" s="4"/>
      <c r="N2" s="4"/>
      <c r="O2" s="4"/>
      <c r="P2" s="5"/>
      <c r="Q2" s="5"/>
      <c r="R2" s="5"/>
      <c r="S2" s="5"/>
      <c r="T2" s="5"/>
      <c r="U2" s="5"/>
      <c r="V2" s="5"/>
      <c r="W2" s="5"/>
      <c r="X2" s="5"/>
      <c r="Y2" s="5"/>
      <c r="Z2" s="5"/>
      <c r="AA2" s="5"/>
      <c r="AB2" s="5"/>
      <c r="AC2" s="5"/>
      <c r="AD2" s="5"/>
      <c r="AE2" s="5"/>
      <c r="AF2" s="5"/>
      <c r="AG2" s="5"/>
      <c r="AH2" s="5"/>
      <c r="AI2" s="6"/>
      <c r="AL2" s="8"/>
    </row>
    <row r="3" spans="1:38">
      <c r="A3" s="9"/>
      <c r="B3" s="366" t="s">
        <v>578</v>
      </c>
      <c r="C3" s="366"/>
      <c r="D3" s="366"/>
      <c r="E3" s="366"/>
      <c r="F3" s="375">
        <f>Blatt1!B8</f>
        <v>0</v>
      </c>
      <c r="G3" s="375" t="str">
        <f>IF(AND(Blatt1!$H$4="",Blatt1!$H$5=""),"",IF(Blatt1!$H$5="",Blatt1!$H$4,IF(Blatt1!$H$4="",Blatt1!$H$5,Blatt1!$H$4&amp;", "&amp;Blatt1!$H$5)))</f>
        <v/>
      </c>
      <c r="H3" s="375" t="str">
        <f>IF(AND(Blatt1!$H$4="",Blatt1!$H$5=""),"",IF(Blatt1!$H$5="",Blatt1!$H$4,IF(Blatt1!$H$4="",Blatt1!$H$5,Blatt1!$H$4&amp;", "&amp;Blatt1!$H$5)))</f>
        <v/>
      </c>
      <c r="I3" s="375" t="str">
        <f>IF(AND(Blatt1!$H$4="",Blatt1!$H$5=""),"",IF(Blatt1!$H$5="",Blatt1!$H$4,IF(Blatt1!$H$4="",Blatt1!$H$5,Blatt1!$H$4&amp;", "&amp;Blatt1!$H$5)))</f>
        <v/>
      </c>
      <c r="J3" s="375" t="str">
        <f>IF(AND(Blatt1!$H$4="",Blatt1!$H$5=""),"",IF(Blatt1!$H$5="",Blatt1!$H$4,IF(Blatt1!$H$4="",Blatt1!$H$5,Blatt1!$H$4&amp;", "&amp;Blatt1!$H$5)))</f>
        <v/>
      </c>
      <c r="K3" s="375" t="str">
        <f>IF(AND(Blatt1!$H$4="",Blatt1!$H$5=""),"",IF(Blatt1!$H$5="",Blatt1!$H$4,IF(Blatt1!$H$4="",Blatt1!$H$5,Blatt1!$H$4&amp;", "&amp;Blatt1!$H$5)))</f>
        <v/>
      </c>
      <c r="L3" s="375" t="str">
        <f>IF(AND(Blatt1!$H$4="",Blatt1!$H$5=""),"",IF(Blatt1!$H$5="",Blatt1!$H$4,IF(Blatt1!$H$4="",Blatt1!$H$5,Blatt1!$H$4&amp;", "&amp;Blatt1!$H$5)))</f>
        <v/>
      </c>
      <c r="M3" s="375" t="str">
        <f>IF(AND(Blatt1!$H$4="",Blatt1!$H$5=""),"",IF(Blatt1!$H$5="",Blatt1!$H$4,IF(Blatt1!$H$4="",Blatt1!$H$5,Blatt1!$H$4&amp;", "&amp;Blatt1!$H$5)))</f>
        <v/>
      </c>
      <c r="N3" s="375" t="str">
        <f>IF(AND(Blatt1!$H$4="",Blatt1!$H$5=""),"",IF(Blatt1!$H$5="",Blatt1!$H$4,IF(Blatt1!$H$4="",Blatt1!$H$5,Blatt1!$H$4&amp;", "&amp;Blatt1!$H$5)))</f>
        <v/>
      </c>
      <c r="O3" s="375" t="str">
        <f>IF(AND(Blatt1!$H$4="",Blatt1!$H$5=""),"",IF(Blatt1!$H$5="",Blatt1!$H$4,IF(Blatt1!$H$4="",Blatt1!$H$5,Blatt1!$H$4&amp;", "&amp;Blatt1!$H$5)))</f>
        <v/>
      </c>
      <c r="P3" s="375" t="str">
        <f>IF(AND(Blatt1!$H$4="",Blatt1!$H$5=""),"",IF(Blatt1!$H$5="",Blatt1!$H$4,IF(Blatt1!$H$4="",Blatt1!$H$5,Blatt1!$H$4&amp;", "&amp;Blatt1!$H$5)))</f>
        <v/>
      </c>
      <c r="Q3" s="375" t="str">
        <f>IF(AND(Blatt1!$H$4="",Blatt1!$H$5=""),"",IF(Blatt1!$H$5="",Blatt1!$H$4,IF(Blatt1!$H$4="",Blatt1!$H$5,Blatt1!$H$4&amp;", "&amp;Blatt1!$H$5)))</f>
        <v/>
      </c>
      <c r="R3" s="375" t="str">
        <f>IF(AND(Blatt1!$H$4="",Blatt1!$H$5=""),"",IF(Blatt1!$H$5="",Blatt1!$H$4,IF(Blatt1!$H$4="",Blatt1!$H$5,Blatt1!$H$4&amp;", "&amp;Blatt1!$H$5)))</f>
        <v/>
      </c>
      <c r="S3" s="366" t="s">
        <v>582</v>
      </c>
      <c r="T3" s="366"/>
      <c r="U3" s="366"/>
      <c r="V3" s="366"/>
      <c r="W3" s="366"/>
      <c r="X3" s="376" t="str">
        <f>IF(Blatt1!B13="","",Blatt1!B13)</f>
        <v/>
      </c>
      <c r="Y3" s="376"/>
      <c r="Z3" s="376"/>
      <c r="AA3" s="376"/>
      <c r="AB3" s="376"/>
      <c r="AC3" s="376"/>
      <c r="AD3" s="376"/>
      <c r="AE3" s="376"/>
      <c r="AF3" s="376"/>
      <c r="AG3" s="376"/>
      <c r="AH3" s="376"/>
      <c r="AI3" s="25"/>
    </row>
    <row r="4" spans="1:38" ht="0.75" customHeight="1">
      <c r="A4" s="9"/>
      <c r="B4" s="2"/>
      <c r="C4" s="2"/>
      <c r="D4" s="2"/>
      <c r="E4" s="2"/>
      <c r="F4" s="365">
        <f>Blatt1!B9</f>
        <v>0</v>
      </c>
      <c r="G4" s="365"/>
      <c r="H4" s="365"/>
      <c r="I4" s="365"/>
      <c r="J4" s="365"/>
      <c r="K4" s="365"/>
      <c r="L4" s="365"/>
      <c r="M4" s="365"/>
      <c r="N4" s="365"/>
      <c r="O4" s="365"/>
      <c r="P4" s="155"/>
      <c r="Q4" s="155"/>
      <c r="R4" s="155"/>
      <c r="S4" s="366" t="s">
        <v>577</v>
      </c>
      <c r="T4" s="366"/>
      <c r="U4" s="366"/>
      <c r="V4" s="366"/>
      <c r="W4" s="366"/>
      <c r="X4" s="363" t="str">
        <f>IF(Blatt1!F4="","",Blatt1!F4)</f>
        <v/>
      </c>
      <c r="Y4" s="364"/>
      <c r="Z4" s="364"/>
      <c r="AA4" s="364"/>
      <c r="AB4" s="364"/>
      <c r="AC4" s="364"/>
      <c r="AD4" s="364"/>
      <c r="AE4" s="364"/>
      <c r="AF4" s="364"/>
      <c r="AG4" s="364"/>
      <c r="AH4" s="364"/>
      <c r="AI4" s="25"/>
    </row>
    <row r="5" spans="1:38" s="7" customFormat="1" ht="8.25" hidden="1">
      <c r="A5" s="16"/>
      <c r="B5" s="17"/>
      <c r="C5" s="17"/>
      <c r="D5" s="17"/>
      <c r="E5" s="17"/>
      <c r="F5" s="18"/>
      <c r="G5" s="18"/>
      <c r="H5" s="18"/>
      <c r="I5" s="18"/>
      <c r="J5" s="18"/>
      <c r="K5" s="18"/>
      <c r="L5" s="18"/>
      <c r="M5" s="18"/>
      <c r="N5" s="18"/>
      <c r="O5" s="18"/>
      <c r="P5" s="18"/>
      <c r="Q5" s="18"/>
      <c r="R5" s="18"/>
      <c r="S5" s="17"/>
      <c r="T5" s="17"/>
      <c r="U5" s="17"/>
      <c r="V5" s="19"/>
      <c r="W5" s="18"/>
      <c r="X5" s="18"/>
      <c r="Y5" s="18"/>
      <c r="Z5" s="18"/>
      <c r="AA5" s="18"/>
      <c r="AB5" s="18"/>
      <c r="AC5" s="18"/>
      <c r="AD5" s="18"/>
      <c r="AE5" s="18"/>
      <c r="AF5" s="18"/>
      <c r="AG5" s="18"/>
      <c r="AH5" s="18"/>
      <c r="AI5" s="61"/>
      <c r="AL5" s="8"/>
    </row>
    <row r="6" spans="1:38" s="7" customFormat="1" ht="8.25">
      <c r="A6" s="21"/>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3"/>
      <c r="AL6" s="8"/>
    </row>
    <row r="7" spans="1:38" ht="15">
      <c r="A7" s="9"/>
      <c r="B7" s="24" t="s">
        <v>415</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147" t="s">
        <v>456</v>
      </c>
      <c r="AI7" s="25"/>
      <c r="AK7" s="240" t="s">
        <v>306</v>
      </c>
    </row>
    <row r="8" spans="1:38" s="29" customFormat="1" ht="11.25">
      <c r="A8" s="26"/>
      <c r="B8" s="27" t="s">
        <v>457</v>
      </c>
      <c r="C8" s="27" t="s">
        <v>419</v>
      </c>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8"/>
    </row>
    <row r="9" spans="1:38">
      <c r="A9" s="9"/>
      <c r="B9" s="2"/>
      <c r="C9" s="2"/>
      <c r="D9" s="2"/>
      <c r="E9" s="2"/>
      <c r="F9" s="2"/>
      <c r="G9" s="2"/>
      <c r="H9" s="44" t="s">
        <v>458</v>
      </c>
      <c r="I9" s="44" t="s">
        <v>459</v>
      </c>
      <c r="J9" s="44" t="s">
        <v>460</v>
      </c>
      <c r="K9" s="44" t="s">
        <v>461</v>
      </c>
      <c r="L9" s="44" t="s">
        <v>462</v>
      </c>
      <c r="M9" s="44" t="s">
        <v>463</v>
      </c>
      <c r="N9" s="2"/>
      <c r="O9" s="2"/>
      <c r="P9" s="2"/>
      <c r="Q9" s="2"/>
      <c r="R9" s="2"/>
      <c r="S9" s="2"/>
      <c r="T9" s="2"/>
      <c r="U9" s="2"/>
      <c r="V9" s="44" t="s">
        <v>458</v>
      </c>
      <c r="W9" s="44" t="s">
        <v>459</v>
      </c>
      <c r="X9" s="44" t="s">
        <v>460</v>
      </c>
      <c r="Y9" s="44" t="s">
        <v>461</v>
      </c>
      <c r="Z9" s="44" t="s">
        <v>462</v>
      </c>
      <c r="AA9" s="44"/>
      <c r="AB9" s="2"/>
      <c r="AC9" s="2"/>
      <c r="AD9" s="2"/>
      <c r="AE9" s="2"/>
      <c r="AF9" s="2"/>
      <c r="AG9" s="2"/>
      <c r="AH9" s="2"/>
      <c r="AI9" s="25"/>
    </row>
    <row r="10" spans="1:38">
      <c r="A10" s="9"/>
      <c r="B10" s="2"/>
      <c r="C10" s="35" t="s">
        <v>464</v>
      </c>
      <c r="D10" s="2"/>
      <c r="E10" s="2"/>
      <c r="F10" s="2"/>
      <c r="G10" s="2"/>
      <c r="H10" s="148" t="str">
        <f>IF(Audit!F6="","",Audit!F6)</f>
        <v/>
      </c>
      <c r="I10" s="148" t="str">
        <f>IF(Audit!F8="","",Audit!F8)</f>
        <v/>
      </c>
      <c r="J10" s="148" t="str">
        <f>IF(Audit!F10="","",Audit!F10)</f>
        <v/>
      </c>
      <c r="K10" s="148" t="str">
        <f>IF(Audit!F12="","",Audit!F12)</f>
        <v/>
      </c>
      <c r="L10" s="148" t="str">
        <f>IF(Audit!F14="","",Audit!F14)</f>
        <v/>
      </c>
      <c r="M10" s="148" t="str">
        <f>IF(Audit!F16="","",Audit!F16)</f>
        <v/>
      </c>
      <c r="N10" s="2"/>
      <c r="O10" s="35" t="s">
        <v>465</v>
      </c>
      <c r="P10" s="2"/>
      <c r="Q10" s="2"/>
      <c r="R10" s="2"/>
      <c r="S10" s="2"/>
      <c r="T10" s="2"/>
      <c r="U10" s="2"/>
      <c r="V10" s="148" t="str">
        <f>IF(Audit!F20="","",Audit!F20)</f>
        <v/>
      </c>
      <c r="W10" s="148" t="str">
        <f>IF(Audit!F21="","",Audit!F21)</f>
        <v/>
      </c>
      <c r="X10" s="148" t="str">
        <f>IF(Audit!F23="","",Audit!F23)</f>
        <v/>
      </c>
      <c r="Y10" s="148" t="str">
        <f>IF(Audit!F25="","",Audit!F25)</f>
        <v/>
      </c>
      <c r="Z10" s="148" t="str">
        <f>IF(Audit!F27="","",Audit!F27)</f>
        <v/>
      </c>
      <c r="AA10" s="27"/>
      <c r="AB10" s="2"/>
      <c r="AC10" s="2"/>
      <c r="AD10" s="2"/>
      <c r="AE10" s="27" t="s">
        <v>420</v>
      </c>
      <c r="AF10" s="27"/>
      <c r="AG10" s="349" t="str">
        <f>IF(ISERROR(AVERAGE(H10:M10,V10:Z10)*10)*100,"",AVERAGE(H10:M10,V10:Z10)*10)</f>
        <v/>
      </c>
      <c r="AH10" s="350"/>
      <c r="AI10" s="25"/>
      <c r="AK10" s="234" t="str">
        <f>IF(ISNUMBER(AG10),3,"")</f>
        <v/>
      </c>
    </row>
    <row r="11" spans="1:38" s="7" customFormat="1" ht="6" customHeight="1">
      <c r="A11" s="3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358"/>
      <c r="AH11" s="358"/>
      <c r="AI11" s="39"/>
      <c r="AK11" s="234"/>
    </row>
    <row r="12" spans="1:38" s="29" customFormat="1">
      <c r="A12" s="26"/>
      <c r="B12" s="27" t="s">
        <v>466</v>
      </c>
      <c r="C12" s="27" t="s">
        <v>421</v>
      </c>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355"/>
      <c r="AH12" s="355"/>
      <c r="AI12" s="28"/>
      <c r="AK12" s="235"/>
    </row>
    <row r="13" spans="1:38">
      <c r="A13" s="9"/>
      <c r="B13" s="2"/>
      <c r="C13" s="2"/>
      <c r="D13" s="2"/>
      <c r="E13" s="2"/>
      <c r="F13" s="2"/>
      <c r="G13" s="2"/>
      <c r="H13" s="44" t="s">
        <v>458</v>
      </c>
      <c r="I13" s="44" t="s">
        <v>459</v>
      </c>
      <c r="J13" s="44" t="s">
        <v>460</v>
      </c>
      <c r="K13" s="44" t="s">
        <v>461</v>
      </c>
      <c r="L13" s="44" t="s">
        <v>462</v>
      </c>
      <c r="M13" s="44" t="s">
        <v>463</v>
      </c>
      <c r="N13" s="2"/>
      <c r="O13" s="2"/>
      <c r="P13" s="2"/>
      <c r="Q13" s="2"/>
      <c r="R13" s="2"/>
      <c r="S13" s="2"/>
      <c r="T13" s="2"/>
      <c r="U13" s="2"/>
      <c r="V13" s="44" t="s">
        <v>458</v>
      </c>
      <c r="W13" s="44" t="s">
        <v>459</v>
      </c>
      <c r="X13" s="44" t="s">
        <v>460</v>
      </c>
      <c r="Y13" s="44" t="s">
        <v>461</v>
      </c>
      <c r="Z13" s="44" t="s">
        <v>462</v>
      </c>
      <c r="AA13" s="44" t="s">
        <v>463</v>
      </c>
      <c r="AB13" s="2"/>
      <c r="AC13" s="2"/>
      <c r="AD13" s="2"/>
      <c r="AE13" s="2"/>
      <c r="AF13" s="2"/>
      <c r="AG13" s="357"/>
      <c r="AH13" s="357"/>
      <c r="AI13" s="25"/>
      <c r="AK13" s="234"/>
    </row>
    <row r="14" spans="1:38" ht="10.5" customHeight="1">
      <c r="A14" s="9"/>
      <c r="B14" s="2"/>
      <c r="C14" s="35" t="s">
        <v>467</v>
      </c>
      <c r="D14" s="2"/>
      <c r="E14" s="2"/>
      <c r="F14" s="2"/>
      <c r="G14" s="2"/>
      <c r="H14" s="148" t="str">
        <f>IF(Audit!F30="","",Audit!F30)</f>
        <v/>
      </c>
      <c r="I14" s="148" t="str">
        <f>IF(Audit!F32="","",Audit!F32)</f>
        <v/>
      </c>
      <c r="J14" s="148" t="str">
        <f>IF(Audit!F34="","",Audit!F34)</f>
        <v/>
      </c>
      <c r="K14" s="148" t="str">
        <f>IF(Audit!F36="","",Audit!F36)</f>
        <v/>
      </c>
      <c r="L14" s="148" t="str">
        <f>IF(Audit!F38="","",Audit!F38)</f>
        <v/>
      </c>
      <c r="M14" s="148" t="str">
        <f>IF(Audit!F40="","",Audit!F40)</f>
        <v/>
      </c>
      <c r="N14" s="2"/>
      <c r="O14" s="35" t="s">
        <v>468</v>
      </c>
      <c r="P14" s="2"/>
      <c r="Q14" s="2"/>
      <c r="R14" s="2"/>
      <c r="S14" s="2"/>
      <c r="T14" s="2"/>
      <c r="U14" s="2"/>
      <c r="V14" s="148" t="str">
        <f>IF(Audit!F44="","",Audit!F44)</f>
        <v/>
      </c>
      <c r="W14" s="148" t="str">
        <f>IF(Audit!F46="","",Audit!F46)</f>
        <v/>
      </c>
      <c r="X14" s="148" t="str">
        <f>IF(Audit!F48="","",Audit!F48)</f>
        <v/>
      </c>
      <c r="Y14" s="148" t="str">
        <f>IF(Audit!F50="","",Audit!F50)</f>
        <v/>
      </c>
      <c r="Z14" s="148" t="str">
        <f>IF(Audit!F52="","",Audit!F52)</f>
        <v/>
      </c>
      <c r="AA14" s="148" t="str">
        <f>IF(Audit!F54="","",Audit!F54)</f>
        <v/>
      </c>
      <c r="AB14" s="2"/>
      <c r="AC14" s="2"/>
      <c r="AD14" s="2"/>
      <c r="AE14" s="27" t="s">
        <v>422</v>
      </c>
      <c r="AF14" s="27"/>
      <c r="AG14" s="349" t="str">
        <f>IF(ISERROR(AVERAGE(H14:M14,V14:AA14)*10)*100,"",AVERAGE(H14:M14,V14:AA14)*10)</f>
        <v/>
      </c>
      <c r="AH14" s="350"/>
      <c r="AI14" s="25"/>
      <c r="AK14" s="234" t="str">
        <f>IF(ISNUMBER(AG14),7,"")</f>
        <v/>
      </c>
    </row>
    <row r="15" spans="1:38" s="7" customFormat="1" ht="6.75" customHeight="1">
      <c r="A15" s="3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358"/>
      <c r="AH15" s="358"/>
      <c r="AI15" s="39"/>
      <c r="AK15" s="234"/>
      <c r="AL15" s="45"/>
    </row>
    <row r="16" spans="1:38" ht="13.5" customHeight="1">
      <c r="A16" s="9"/>
      <c r="B16" s="24" t="s">
        <v>469</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355"/>
      <c r="AH16" s="355"/>
      <c r="AI16" s="25"/>
      <c r="AK16" s="234"/>
      <c r="AL16" s="36"/>
    </row>
    <row r="17" spans="1:39" ht="8.25" customHeight="1">
      <c r="A17" s="9"/>
      <c r="B17" s="2"/>
      <c r="C17" s="2"/>
      <c r="D17" s="2"/>
      <c r="E17" s="2"/>
      <c r="F17" s="2"/>
      <c r="G17" s="2"/>
      <c r="H17" s="2"/>
      <c r="I17" s="2"/>
      <c r="J17" s="2"/>
      <c r="K17" s="2"/>
      <c r="L17" s="2"/>
      <c r="M17" s="2"/>
      <c r="N17" s="2"/>
      <c r="O17" s="44" t="s">
        <v>458</v>
      </c>
      <c r="P17" s="44" t="s">
        <v>459</v>
      </c>
      <c r="Q17" s="44" t="s">
        <v>470</v>
      </c>
      <c r="R17" s="44" t="s">
        <v>461</v>
      </c>
      <c r="S17" s="44" t="s">
        <v>462</v>
      </c>
      <c r="T17" s="44" t="s">
        <v>463</v>
      </c>
      <c r="U17" s="44" t="s">
        <v>471</v>
      </c>
      <c r="V17" s="44" t="s">
        <v>472</v>
      </c>
      <c r="W17" s="44" t="s">
        <v>473</v>
      </c>
      <c r="X17" s="2"/>
      <c r="Y17" s="2"/>
      <c r="Z17" s="2"/>
      <c r="AA17" s="2"/>
      <c r="AB17" s="2"/>
      <c r="AC17" s="2"/>
      <c r="AD17" s="2"/>
      <c r="AE17" s="2"/>
      <c r="AF17" s="2"/>
      <c r="AG17" s="357"/>
      <c r="AH17" s="357"/>
      <c r="AI17" s="25"/>
      <c r="AK17" s="234"/>
    </row>
    <row r="18" spans="1:39">
      <c r="A18" s="9"/>
      <c r="B18" s="2"/>
      <c r="C18" s="35" t="s">
        <v>474</v>
      </c>
      <c r="D18" s="2"/>
      <c r="E18" s="2"/>
      <c r="F18" s="2"/>
      <c r="G18" s="2"/>
      <c r="H18" s="2"/>
      <c r="I18" s="2"/>
      <c r="J18" s="2"/>
      <c r="K18" s="2"/>
      <c r="L18" s="2"/>
      <c r="M18" s="2"/>
      <c r="N18" s="2"/>
      <c r="O18" s="148" t="str">
        <f>IF(Audit!F57="","",Audit!F57)</f>
        <v/>
      </c>
      <c r="P18" s="148" t="str">
        <f>IF(Audit!F59="","",Audit!F59)</f>
        <v/>
      </c>
      <c r="Q18" s="148" t="str">
        <f>IF(Audit!F61="","",Audit!F61)</f>
        <v/>
      </c>
      <c r="R18" s="148" t="str">
        <f>IF(Audit!F63="","",Audit!F63)</f>
        <v/>
      </c>
      <c r="S18" s="148" t="str">
        <f>IF(Audit!F65="","",Audit!F65)</f>
        <v/>
      </c>
      <c r="T18" s="148" t="str">
        <f>IF(Audit!F67="","",Audit!F67)</f>
        <v/>
      </c>
      <c r="U18" s="148" t="str">
        <f>IF(Audit!F68="","",Audit!F68)</f>
        <v/>
      </c>
      <c r="V18" s="148" t="str">
        <f>IF(Audit!F69="","",Audit!F69)</f>
        <v/>
      </c>
      <c r="W18" s="148" t="str">
        <f>IF(Audit!F71="","",Audit!F71)</f>
        <v/>
      </c>
      <c r="X18" s="2"/>
      <c r="Y18" s="2"/>
      <c r="Z18" s="2"/>
      <c r="AA18" s="2"/>
      <c r="AB18" s="2"/>
      <c r="AC18" s="2"/>
      <c r="AD18" s="2"/>
      <c r="AE18" s="27" t="s">
        <v>425</v>
      </c>
      <c r="AF18" s="27"/>
      <c r="AG18" s="349" t="str">
        <f>IF(ISERROR(AVERAGE(O18:W18)*10),"",(AVERAGE(O18:W18)*10))</f>
        <v/>
      </c>
      <c r="AH18" s="350"/>
      <c r="AI18" s="25"/>
      <c r="AK18" s="234" t="str">
        <f>IF(ISNUMBER(AG18),5,"")</f>
        <v/>
      </c>
    </row>
    <row r="19" spans="1:39" s="7" customFormat="1" ht="6" customHeight="1">
      <c r="A19" s="3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358"/>
      <c r="AH19" s="358"/>
      <c r="AI19" s="39"/>
      <c r="AK19" s="234"/>
      <c r="AL19" s="45"/>
    </row>
    <row r="20" spans="1:39" ht="12.75" customHeight="1">
      <c r="A20" s="9"/>
      <c r="B20" s="2"/>
      <c r="C20" s="35" t="s">
        <v>475</v>
      </c>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355"/>
      <c r="AH20" s="355"/>
      <c r="AI20" s="25"/>
      <c r="AK20" s="234"/>
      <c r="AL20" s="36"/>
    </row>
    <row r="21" spans="1:39" s="7" customFormat="1">
      <c r="A21" s="3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356"/>
      <c r="AH21" s="356"/>
      <c r="AI21" s="39"/>
      <c r="AK21" s="234"/>
      <c r="AL21" s="8"/>
    </row>
    <row r="22" spans="1:39" s="7" customFormat="1">
      <c r="A22" s="38"/>
      <c r="B22" s="8"/>
      <c r="C22" s="8" t="s">
        <v>476</v>
      </c>
      <c r="D22" s="8"/>
      <c r="E22" s="8"/>
      <c r="F22" s="8"/>
      <c r="G22" s="8"/>
      <c r="H22" s="8"/>
      <c r="I22" s="8" t="s">
        <v>477</v>
      </c>
      <c r="J22" s="8"/>
      <c r="K22" s="8"/>
      <c r="L22" s="8"/>
      <c r="M22" s="8"/>
      <c r="N22" s="8"/>
      <c r="O22" s="8"/>
      <c r="P22" s="8"/>
      <c r="Q22" s="8" t="s">
        <v>478</v>
      </c>
      <c r="R22" s="8"/>
      <c r="S22" s="8"/>
      <c r="T22" s="8"/>
      <c r="U22" s="8"/>
      <c r="V22" s="8"/>
      <c r="W22" s="8"/>
      <c r="X22" s="8" t="s">
        <v>479</v>
      </c>
      <c r="Y22" s="8"/>
      <c r="Z22" s="8"/>
      <c r="AA22" s="8"/>
      <c r="AB22" s="8"/>
      <c r="AC22" s="8"/>
      <c r="AD22" s="8"/>
      <c r="AE22" s="8"/>
      <c r="AF22" s="8"/>
      <c r="AG22" s="355"/>
      <c r="AH22" s="355"/>
      <c r="AI22" s="39"/>
      <c r="AK22" s="234"/>
      <c r="AL22" s="8"/>
    </row>
    <row r="23" spans="1:39" s="49" customFormat="1">
      <c r="A23" s="47"/>
      <c r="B23" s="44"/>
      <c r="C23" s="44" t="s">
        <v>458</v>
      </c>
      <c r="D23" s="44" t="s">
        <v>459</v>
      </c>
      <c r="E23" s="44" t="s">
        <v>460</v>
      </c>
      <c r="F23" s="44" t="s">
        <v>461</v>
      </c>
      <c r="G23" s="44" t="s">
        <v>462</v>
      </c>
      <c r="H23" s="44"/>
      <c r="I23" s="44" t="s">
        <v>458</v>
      </c>
      <c r="J23" s="44" t="s">
        <v>459</v>
      </c>
      <c r="K23" s="44" t="s">
        <v>460</v>
      </c>
      <c r="L23" s="44" t="s">
        <v>461</v>
      </c>
      <c r="M23" s="44" t="s">
        <v>462</v>
      </c>
      <c r="N23" s="44" t="s">
        <v>463</v>
      </c>
      <c r="O23" s="44" t="s">
        <v>471</v>
      </c>
      <c r="P23" s="44"/>
      <c r="Q23" s="44" t="s">
        <v>458</v>
      </c>
      <c r="R23" s="44" t="s">
        <v>459</v>
      </c>
      <c r="S23" s="44" t="s">
        <v>460</v>
      </c>
      <c r="T23" s="44" t="s">
        <v>461</v>
      </c>
      <c r="U23" s="44" t="s">
        <v>462</v>
      </c>
      <c r="V23" s="44"/>
      <c r="W23" s="44"/>
      <c r="X23" s="44" t="s">
        <v>458</v>
      </c>
      <c r="Y23" s="44" t="s">
        <v>459</v>
      </c>
      <c r="Z23" s="44" t="s">
        <v>460</v>
      </c>
      <c r="AA23" s="44" t="s">
        <v>461</v>
      </c>
      <c r="AB23" s="44" t="s">
        <v>462</v>
      </c>
      <c r="AC23" s="44" t="s">
        <v>463</v>
      </c>
      <c r="AD23" s="44"/>
      <c r="AE23" s="44"/>
      <c r="AF23" s="44"/>
      <c r="AG23" s="362"/>
      <c r="AH23" s="362"/>
      <c r="AI23" s="48"/>
      <c r="AK23" s="234"/>
      <c r="AL23" s="44"/>
    </row>
    <row r="24" spans="1:39" s="49" customFormat="1">
      <c r="A24" s="47"/>
      <c r="B24" s="44"/>
      <c r="C24" s="149" t="str">
        <f>"Prozeßschritt 1   "&amp;Audit!$D$74</f>
        <v xml:space="preserve">Prozeßschritt 1   </v>
      </c>
      <c r="D24" s="44"/>
      <c r="E24" s="44"/>
      <c r="F24" s="44"/>
      <c r="G24" s="359" t="str">
        <f>UPPER(Audit!D74)</f>
        <v/>
      </c>
      <c r="H24" s="359"/>
      <c r="I24" s="359"/>
      <c r="J24" s="359"/>
      <c r="K24" s="359"/>
      <c r="L24" s="359"/>
      <c r="M24" s="359"/>
      <c r="N24" s="359"/>
      <c r="O24" s="359"/>
      <c r="P24" s="359"/>
      <c r="Q24" s="359"/>
      <c r="R24" s="359"/>
      <c r="S24" s="359"/>
      <c r="T24" s="359"/>
      <c r="U24" s="359"/>
      <c r="V24" s="359"/>
      <c r="W24" s="359"/>
      <c r="X24" s="359"/>
      <c r="Y24" s="359"/>
      <c r="Z24" s="359"/>
      <c r="AA24" s="359"/>
      <c r="AB24" s="359"/>
      <c r="AC24" s="359"/>
      <c r="AD24" s="44"/>
      <c r="AE24" s="44"/>
      <c r="AF24" s="44"/>
      <c r="AG24" s="361"/>
      <c r="AH24" s="361"/>
      <c r="AI24" s="48"/>
      <c r="AK24" s="234"/>
      <c r="AL24" s="44"/>
    </row>
    <row r="25" spans="1:39" s="29" customFormat="1">
      <c r="A25" s="26"/>
      <c r="B25" s="27"/>
      <c r="C25" s="150" t="str">
        <f>IF(Audit!F76="","",Audit!F76)</f>
        <v/>
      </c>
      <c r="D25" s="150" t="str">
        <f>IF(Audit!F78="","",Audit!F78)</f>
        <v/>
      </c>
      <c r="E25" s="150" t="str">
        <f>IF(Audit!F80="","",Audit!F80)</f>
        <v/>
      </c>
      <c r="F25" s="150" t="str">
        <f>IF(Audit!F82="","",Audit!F82)</f>
        <v/>
      </c>
      <c r="G25" s="150" t="str">
        <f>IF(Audit!F84="","",Audit!F84)</f>
        <v/>
      </c>
      <c r="H25" s="27"/>
      <c r="I25" s="150" t="str">
        <f>IF(Audit!F87="","",Audit!F87)</f>
        <v/>
      </c>
      <c r="J25" s="150" t="str">
        <f>IF(Audit!F89="","",Audit!F89)</f>
        <v/>
      </c>
      <c r="K25" s="150" t="str">
        <f>IF(Audit!F91="","",Audit!F91)</f>
        <v/>
      </c>
      <c r="L25" s="150" t="str">
        <f>IF(Audit!F93="","",Audit!F93)</f>
        <v/>
      </c>
      <c r="M25" s="150" t="str">
        <f>IF(Audit!F95="","",Audit!F95)</f>
        <v/>
      </c>
      <c r="N25" s="150" t="str">
        <f>IF(Audit!F97="","",Audit!F97)</f>
        <v/>
      </c>
      <c r="O25" s="150" t="str">
        <f>IF(Audit!F99="","",Audit!F99)</f>
        <v/>
      </c>
      <c r="P25" s="151"/>
      <c r="Q25" s="150" t="str">
        <f>IF(Audit!F103="","",Audit!F103)</f>
        <v/>
      </c>
      <c r="R25" s="150" t="str">
        <f>IF(Audit!F105="","",Audit!F105)</f>
        <v/>
      </c>
      <c r="S25" s="150" t="str">
        <f>IF(Audit!F107="","",Audit!F107)</f>
        <v/>
      </c>
      <c r="T25" s="150" t="str">
        <f>IF(Audit!F109="","",Audit!F109)</f>
        <v/>
      </c>
      <c r="U25" s="150" t="str">
        <f>IF(Audit!F111="","",Audit!F111)</f>
        <v/>
      </c>
      <c r="W25" s="27"/>
      <c r="X25" s="150" t="str">
        <f>IF(Audit!F114="","",Audit!F114)</f>
        <v/>
      </c>
      <c r="Y25" s="150" t="str">
        <f>IF(Audit!F116="","",Audit!F116)</f>
        <v/>
      </c>
      <c r="Z25" s="150" t="str">
        <f>IF(Audit!F118="","",Audit!F118)</f>
        <v/>
      </c>
      <c r="AA25" s="150" t="str">
        <f>IF(Audit!F120="","",Audit!F120)</f>
        <v/>
      </c>
      <c r="AB25" s="150" t="str">
        <f>IF(Audit!F122="","",Audit!F122)</f>
        <v/>
      </c>
      <c r="AC25" s="150" t="str">
        <f>IF(Audit!F124="","",Audit!F124)</f>
        <v/>
      </c>
      <c r="AE25" s="27" t="s">
        <v>428</v>
      </c>
      <c r="AF25" s="27"/>
      <c r="AG25" s="349" t="str">
        <f>IF(ISERROR(AVERAGE(C25:G25,I25:O25,Q25:U25,X25:AC25)*10),"",(AVERAGE(C25:G25,I25:O25,Q25:U25,X25:AC25)*10))</f>
        <v/>
      </c>
      <c r="AH25" s="350"/>
      <c r="AI25" s="28"/>
      <c r="AK25" s="234"/>
      <c r="AL25" s="27"/>
      <c r="AM25" s="53"/>
    </row>
    <row r="26" spans="1:39" s="49" customFormat="1">
      <c r="A26" s="47"/>
      <c r="B26" s="44"/>
      <c r="C26" s="149" t="str">
        <f>"Prozeßschritt 2   "&amp;Audit!$D$158</f>
        <v xml:space="preserve">Prozeßschritt 2   </v>
      </c>
      <c r="D26" s="44"/>
      <c r="E26" s="44"/>
      <c r="F26" s="44"/>
      <c r="G26" s="359" t="str">
        <f>UPPER(Audit!D158)</f>
        <v/>
      </c>
      <c r="H26" s="359"/>
      <c r="I26" s="359"/>
      <c r="J26" s="359"/>
      <c r="K26" s="359"/>
      <c r="L26" s="359"/>
      <c r="M26" s="359"/>
      <c r="N26" s="359"/>
      <c r="O26" s="359"/>
      <c r="P26" s="359"/>
      <c r="Q26" s="359"/>
      <c r="R26" s="359"/>
      <c r="S26" s="359"/>
      <c r="T26" s="359"/>
      <c r="U26" s="359"/>
      <c r="V26" s="359"/>
      <c r="W26" s="359"/>
      <c r="X26" s="359"/>
      <c r="Y26" s="359"/>
      <c r="Z26" s="359"/>
      <c r="AA26" s="359"/>
      <c r="AB26" s="359"/>
      <c r="AC26" s="359"/>
      <c r="AD26" s="44"/>
      <c r="AE26" s="44"/>
      <c r="AF26" s="44"/>
      <c r="AG26" s="360"/>
      <c r="AH26" s="360"/>
      <c r="AI26" s="48"/>
      <c r="AK26" s="234"/>
      <c r="AL26" s="54"/>
      <c r="AM26" s="55"/>
    </row>
    <row r="27" spans="1:39" s="29" customFormat="1">
      <c r="A27" s="26"/>
      <c r="B27" s="27"/>
      <c r="C27" s="150" t="str">
        <f>IF(Audit!F160="","",Audit!F160)</f>
        <v/>
      </c>
      <c r="D27" s="150" t="str">
        <f>IF(Audit!F162="","",Audit!F162)</f>
        <v/>
      </c>
      <c r="E27" s="150" t="str">
        <f>IF(Audit!F164="","",Audit!F164)</f>
        <v/>
      </c>
      <c r="F27" s="150" t="str">
        <f>IF(Audit!F166="","",Audit!F166)</f>
        <v/>
      </c>
      <c r="G27" s="150" t="str">
        <f>IF(Audit!F168="","",Audit!F168)</f>
        <v/>
      </c>
      <c r="I27" s="150" t="str">
        <f>IF(Audit!F172="","",Audit!F172)</f>
        <v/>
      </c>
      <c r="J27" s="150" t="str">
        <f>IF(Audit!F174="","",Audit!F174)</f>
        <v/>
      </c>
      <c r="K27" s="150" t="str">
        <f>IF(Audit!F176="","",Audit!F176)</f>
        <v/>
      </c>
      <c r="L27" s="150" t="str">
        <f>IF(Audit!F178="","",Audit!F178)</f>
        <v/>
      </c>
      <c r="M27" s="150" t="str">
        <f>IF(Audit!F180="","",Audit!F180)</f>
        <v/>
      </c>
      <c r="N27" s="150" t="str">
        <f>IF(Audit!F182="","",Audit!F182)</f>
        <v/>
      </c>
      <c r="O27" s="150" t="str">
        <f>IF(Audit!F184="","",Audit!F184)</f>
        <v/>
      </c>
      <c r="P27" s="27"/>
      <c r="Q27" s="150" t="str">
        <f>IF(Audit!F188="","",Audit!F188)</f>
        <v/>
      </c>
      <c r="R27" s="150" t="str">
        <f>IF(Audit!F190="","",Audit!F190)</f>
        <v/>
      </c>
      <c r="S27" s="150" t="str">
        <f>IF(Audit!F192="","",Audit!F192)</f>
        <v/>
      </c>
      <c r="T27" s="150" t="str">
        <f>IF(Audit!F194="","",Audit!F194)</f>
        <v/>
      </c>
      <c r="U27" s="150" t="str">
        <f>IF(Audit!F196="","",Audit!F196)</f>
        <v/>
      </c>
      <c r="V27" s="27"/>
      <c r="X27" s="150" t="str">
        <f>IF(Audit!F199="","",Audit!F199)</f>
        <v/>
      </c>
      <c r="Y27" s="150" t="str">
        <f>IF(Audit!F201="","",Audit!F201)</f>
        <v/>
      </c>
      <c r="Z27" s="150" t="str">
        <f>IF(Audit!F203="","",Audit!F203)</f>
        <v/>
      </c>
      <c r="AA27" s="150" t="str">
        <f>IF(Audit!F205="","",Audit!F205)</f>
        <v/>
      </c>
      <c r="AB27" s="150" t="str">
        <f>IF(Audit!F207="","",Audit!F207)</f>
        <v/>
      </c>
      <c r="AC27" s="150" t="str">
        <f>IF(Audit!F209="","",Audit!F209)</f>
        <v/>
      </c>
      <c r="AD27" s="27"/>
      <c r="AE27" s="27" t="s">
        <v>429</v>
      </c>
      <c r="AF27" s="27"/>
      <c r="AG27" s="349" t="str">
        <f>IF(ISERROR(AVERAGE(C27:G27,I27:O27,Q27:U27,X27:AC27)*10),"",(AVERAGE(C27:G27,I27:O27,Q27:U27,X27:AC27)*10))</f>
        <v/>
      </c>
      <c r="AH27" s="350"/>
      <c r="AI27" s="28"/>
      <c r="AK27" s="234"/>
      <c r="AL27" s="36"/>
      <c r="AM27" s="53"/>
    </row>
    <row r="28" spans="1:39" s="49" customFormat="1">
      <c r="A28" s="47"/>
      <c r="B28" s="44"/>
      <c r="C28" s="149" t="str">
        <f>"Prozeßschritt 3   "&amp;Audit!$D$212</f>
        <v xml:space="preserve">Prozeßschritt 3   </v>
      </c>
      <c r="D28" s="44"/>
      <c r="E28" s="44"/>
      <c r="F28" s="44"/>
      <c r="G28" s="359" t="str">
        <f>UPPER(Audit!D212)</f>
        <v/>
      </c>
      <c r="H28" s="359"/>
      <c r="I28" s="359"/>
      <c r="J28" s="359"/>
      <c r="K28" s="359"/>
      <c r="L28" s="359"/>
      <c r="M28" s="359"/>
      <c r="N28" s="359"/>
      <c r="O28" s="359"/>
      <c r="P28" s="359"/>
      <c r="Q28" s="359"/>
      <c r="R28" s="359"/>
      <c r="S28" s="359"/>
      <c r="T28" s="359"/>
      <c r="U28" s="359"/>
      <c r="V28" s="359"/>
      <c r="W28" s="359"/>
      <c r="X28" s="359"/>
      <c r="Y28" s="359"/>
      <c r="Z28" s="359"/>
      <c r="AA28" s="359"/>
      <c r="AB28" s="359"/>
      <c r="AC28" s="359"/>
      <c r="AD28" s="44"/>
      <c r="AE28" s="44"/>
      <c r="AF28" s="44"/>
      <c r="AG28" s="360"/>
      <c r="AH28" s="360"/>
      <c r="AI28" s="48"/>
      <c r="AK28" s="234"/>
      <c r="AL28" s="54"/>
      <c r="AM28" s="55"/>
    </row>
    <row r="29" spans="1:39" s="29" customFormat="1">
      <c r="A29" s="26"/>
      <c r="B29" s="27"/>
      <c r="C29" s="150" t="str">
        <f>IF(Audit!F214="","",Audit!F214)</f>
        <v/>
      </c>
      <c r="D29" s="150" t="str">
        <f>IF(Audit!F216="","",Audit!F216)</f>
        <v/>
      </c>
      <c r="E29" s="150" t="str">
        <f>IF(Audit!F218="","",Audit!F218)</f>
        <v/>
      </c>
      <c r="F29" s="150" t="str">
        <f>IF(Audit!F220="","",Audit!F220)</f>
        <v/>
      </c>
      <c r="G29" s="150" t="str">
        <f>IF(Audit!F222="","",Audit!F222)</f>
        <v/>
      </c>
      <c r="H29" s="27"/>
      <c r="I29" s="150" t="str">
        <f>IF(Audit!F226="","",Audit!F226)</f>
        <v/>
      </c>
      <c r="J29" s="150" t="str">
        <f>IF(Audit!F228="","",Audit!F228)</f>
        <v/>
      </c>
      <c r="K29" s="150" t="str">
        <f>IF(Audit!F230="","",Audit!F230)</f>
        <v/>
      </c>
      <c r="L29" s="150" t="str">
        <f>IF(Audit!F232="","",Audit!F232)</f>
        <v/>
      </c>
      <c r="M29" s="150" t="str">
        <f>IF(Audit!F234="","",Audit!F234)</f>
        <v/>
      </c>
      <c r="N29" s="150" t="str">
        <f>IF(Audit!F236="","",Audit!F236)</f>
        <v/>
      </c>
      <c r="O29" s="150" t="str">
        <f>IF(Audit!F238="","",Audit!F238)</f>
        <v/>
      </c>
      <c r="P29" s="27"/>
      <c r="Q29" s="150" t="str">
        <f>IF(Audit!F241="","",Audit!F241)</f>
        <v/>
      </c>
      <c r="R29" s="150" t="str">
        <f>IF(Audit!F243="","",Audit!F243)</f>
        <v/>
      </c>
      <c r="S29" s="150" t="str">
        <f>IF(Audit!F245="","",Audit!F245)</f>
        <v/>
      </c>
      <c r="T29" s="150" t="str">
        <f>IF(Audit!F247="","",Audit!F247)</f>
        <v/>
      </c>
      <c r="U29" s="150" t="str">
        <f>IF(Audit!F249="","",Audit!F249)</f>
        <v/>
      </c>
      <c r="V29" s="27"/>
      <c r="W29" s="27"/>
      <c r="X29" s="150" t="str">
        <f>IF(Audit!F252="","",Audit!F252)</f>
        <v/>
      </c>
      <c r="Y29" s="150" t="str">
        <f>IF(Audit!F254="","",Audit!F254)</f>
        <v/>
      </c>
      <c r="Z29" s="150" t="str">
        <f>IF(Audit!F256="","",Audit!F256)</f>
        <v/>
      </c>
      <c r="AA29" s="150" t="str">
        <f>IF(Audit!F258="","",Audit!F258)</f>
        <v/>
      </c>
      <c r="AB29" s="150" t="str">
        <f>IF(Audit!F260="","",Audit!F260)</f>
        <v/>
      </c>
      <c r="AC29" s="150" t="str">
        <f>IF(Audit!F262="","",Audit!F262)</f>
        <v/>
      </c>
      <c r="AD29" s="27"/>
      <c r="AE29" s="27" t="s">
        <v>430</v>
      </c>
      <c r="AF29" s="27"/>
      <c r="AG29" s="349" t="str">
        <f>IF(ISERROR(AVERAGE(C29:G29,I29:O29,Q29:U29,X29:AC29)*10),"",(AVERAGE(C29:G29,I29:O29,Q29:U29,X29:AC29)*10))</f>
        <v/>
      </c>
      <c r="AH29" s="350"/>
      <c r="AI29" s="28"/>
      <c r="AK29" s="234"/>
      <c r="AL29" s="27"/>
      <c r="AM29" s="53"/>
    </row>
    <row r="30" spans="1:39" s="49" customFormat="1">
      <c r="A30" s="47"/>
      <c r="B30" s="44"/>
      <c r="C30" s="149" t="str">
        <f>"Prozeßschritt 4   "&amp;Audit!$D$265</f>
        <v xml:space="preserve">Prozeßschritt 4   </v>
      </c>
      <c r="D30" s="44"/>
      <c r="E30" s="44"/>
      <c r="F30" s="44"/>
      <c r="G30" s="359" t="str">
        <f>UPPER(Audit!D265)</f>
        <v/>
      </c>
      <c r="H30" s="359"/>
      <c r="I30" s="359"/>
      <c r="J30" s="359"/>
      <c r="K30" s="359"/>
      <c r="L30" s="359"/>
      <c r="M30" s="359"/>
      <c r="N30" s="359"/>
      <c r="O30" s="359"/>
      <c r="P30" s="359"/>
      <c r="Q30" s="359"/>
      <c r="R30" s="359"/>
      <c r="S30" s="359"/>
      <c r="T30" s="359"/>
      <c r="U30" s="359"/>
      <c r="V30" s="359"/>
      <c r="W30" s="359"/>
      <c r="X30" s="359"/>
      <c r="Y30" s="359"/>
      <c r="Z30" s="359"/>
      <c r="AA30" s="359"/>
      <c r="AB30" s="359"/>
      <c r="AC30" s="359"/>
      <c r="AD30" s="44"/>
      <c r="AE30" s="44"/>
      <c r="AF30" s="44"/>
      <c r="AG30" s="360"/>
      <c r="AH30" s="360"/>
      <c r="AI30" s="48"/>
      <c r="AK30" s="234"/>
      <c r="AL30" s="44"/>
      <c r="AM30" s="55"/>
    </row>
    <row r="31" spans="1:39" s="29" customFormat="1">
      <c r="A31" s="26"/>
      <c r="B31" s="27"/>
      <c r="C31" s="150" t="str">
        <f>IF(Audit!F267="","",Audit!F267)</f>
        <v/>
      </c>
      <c r="D31" s="150" t="str">
        <f>IF(Audit!F269="","",Audit!F269)</f>
        <v/>
      </c>
      <c r="E31" s="150" t="str">
        <f>IF(Audit!F271="","",Audit!F271)</f>
        <v/>
      </c>
      <c r="F31" s="150" t="str">
        <f>IF(Audit!F273="","",Audit!F273)</f>
        <v/>
      </c>
      <c r="G31" s="150" t="str">
        <f>IF(Audit!F275="","",Audit!F275)</f>
        <v/>
      </c>
      <c r="H31" s="27"/>
      <c r="I31" s="150" t="str">
        <f>IF(Audit!F279="","",Audit!F279)</f>
        <v/>
      </c>
      <c r="J31" s="150" t="str">
        <f>IF(Audit!F281="","",Audit!F281)</f>
        <v/>
      </c>
      <c r="K31" s="150" t="str">
        <f>IF(Audit!F283="","",Audit!F283)</f>
        <v/>
      </c>
      <c r="L31" s="150" t="str">
        <f>IF(Audit!F285="","",Audit!F285)</f>
        <v/>
      </c>
      <c r="M31" s="150" t="str">
        <f>IF(Audit!F287="","",Audit!F287)</f>
        <v/>
      </c>
      <c r="N31" s="150" t="str">
        <f>IF(Audit!F289="","",Audit!F289)</f>
        <v/>
      </c>
      <c r="O31" s="150" t="str">
        <f>IF(Audit!F291="","",Audit!F291)</f>
        <v/>
      </c>
      <c r="P31" s="27"/>
      <c r="Q31" s="150" t="str">
        <f>IF(Audit!F294="","",Audit!F294)</f>
        <v/>
      </c>
      <c r="R31" s="150" t="str">
        <f>IF(Audit!F296="","",Audit!F296)</f>
        <v/>
      </c>
      <c r="S31" s="150" t="str">
        <f>IF(Audit!F298="","",Audit!F298)</f>
        <v/>
      </c>
      <c r="T31" s="150" t="str">
        <f>IF(Audit!F300="","",Audit!F300)</f>
        <v/>
      </c>
      <c r="U31" s="150" t="str">
        <f>IF(Audit!F302="","",Audit!F302)</f>
        <v/>
      </c>
      <c r="V31" s="27"/>
      <c r="W31" s="27"/>
      <c r="X31" s="150" t="str">
        <f>IF(Audit!F305="","",Audit!F305)</f>
        <v/>
      </c>
      <c r="Y31" s="150" t="str">
        <f>IF(Audit!F307="","",Audit!F307)</f>
        <v/>
      </c>
      <c r="Z31" s="150" t="str">
        <f>IF(Audit!F309="","",Audit!F309)</f>
        <v/>
      </c>
      <c r="AA31" s="150" t="str">
        <f>IF(Audit!F311="","",Audit!F311)</f>
        <v/>
      </c>
      <c r="AB31" s="150" t="str">
        <f>IF(Audit!F313="","",Audit!F313)</f>
        <v/>
      </c>
      <c r="AC31" s="150" t="str">
        <f>IF(Audit!F315="","",Audit!F315)</f>
        <v/>
      </c>
      <c r="AD31" s="27"/>
      <c r="AE31" s="27" t="s">
        <v>431</v>
      </c>
      <c r="AF31" s="27"/>
      <c r="AG31" s="349" t="str">
        <f>IF(ISERROR(AVERAGE(C31:G31,I31:O31,Q31:U31,X31:AC31)*10),"",(AVERAGE(C31:G31,I31:O31,Q31:U31,X31:AC31)*10))</f>
        <v/>
      </c>
      <c r="AH31" s="350"/>
      <c r="AI31" s="28"/>
      <c r="AK31" s="234"/>
      <c r="AL31" s="36"/>
      <c r="AM31" s="53"/>
    </row>
    <row r="32" spans="1:39" s="49" customFormat="1">
      <c r="A32" s="47"/>
      <c r="B32" s="44"/>
      <c r="C32" s="44" t="str">
        <f>"Prozeßschritt 5   "&amp;Audit!$D$318</f>
        <v xml:space="preserve">Prozeßschritt 5   </v>
      </c>
      <c r="D32" s="44"/>
      <c r="E32" s="44"/>
      <c r="F32" s="44"/>
      <c r="G32" s="359" t="str">
        <f>UPPER(Audit!D318)</f>
        <v/>
      </c>
      <c r="H32" s="359"/>
      <c r="I32" s="359"/>
      <c r="J32" s="359"/>
      <c r="K32" s="359"/>
      <c r="L32" s="359"/>
      <c r="M32" s="359"/>
      <c r="N32" s="359"/>
      <c r="O32" s="359"/>
      <c r="P32" s="359"/>
      <c r="Q32" s="359"/>
      <c r="R32" s="359"/>
      <c r="S32" s="359"/>
      <c r="T32" s="359"/>
      <c r="U32" s="359"/>
      <c r="V32" s="359"/>
      <c r="W32" s="359"/>
      <c r="X32" s="359"/>
      <c r="Y32" s="359"/>
      <c r="Z32" s="359"/>
      <c r="AA32" s="359"/>
      <c r="AB32" s="359"/>
      <c r="AC32" s="359"/>
      <c r="AD32" s="44"/>
      <c r="AE32" s="44"/>
      <c r="AF32" s="44"/>
      <c r="AG32" s="360"/>
      <c r="AH32" s="360"/>
      <c r="AI32" s="48"/>
      <c r="AK32" s="234"/>
      <c r="AL32" s="54"/>
      <c r="AM32" s="55"/>
    </row>
    <row r="33" spans="1:39" s="29" customFormat="1">
      <c r="A33" s="26"/>
      <c r="B33" s="27"/>
      <c r="C33" s="150" t="str">
        <f>IF(Audit!F320="","",Audit!F320)</f>
        <v/>
      </c>
      <c r="D33" s="150" t="str">
        <f>IF(Audit!F322="","",Audit!F322)</f>
        <v/>
      </c>
      <c r="E33" s="150" t="str">
        <f>IF(Audit!F324="","",Audit!F324)</f>
        <v/>
      </c>
      <c r="F33" s="150" t="str">
        <f>IF(Audit!F326="","",Audit!F326)</f>
        <v/>
      </c>
      <c r="G33" s="150" t="str">
        <f>IF(Audit!F328="","",Audit!F328)</f>
        <v/>
      </c>
      <c r="H33" s="27"/>
      <c r="I33" s="150" t="str">
        <f>IF(Audit!F332="","",Audit!F332)</f>
        <v/>
      </c>
      <c r="J33" s="150" t="str">
        <f>IF(Audit!F334="","",Audit!F334)</f>
        <v/>
      </c>
      <c r="K33" s="150" t="str">
        <f>IF(Audit!F336="","",Audit!F336)</f>
        <v/>
      </c>
      <c r="L33" s="150" t="str">
        <f>IF(Audit!F338="","",Audit!F338)</f>
        <v/>
      </c>
      <c r="M33" s="150" t="str">
        <f>IF(Audit!F340="","",Audit!F340)</f>
        <v/>
      </c>
      <c r="N33" s="150" t="str">
        <f>IF(Audit!F342="","",Audit!F342)</f>
        <v/>
      </c>
      <c r="O33" s="150" t="str">
        <f>IF(Audit!F344="","",Audit!F344)</f>
        <v/>
      </c>
      <c r="P33" s="27"/>
      <c r="Q33" s="150" t="str">
        <f>IF(Audit!F347="","",Audit!F347)</f>
        <v/>
      </c>
      <c r="R33" s="150" t="str">
        <f>IF(Audit!F349="","",Audit!F349)</f>
        <v/>
      </c>
      <c r="S33" s="150" t="str">
        <f>IF(Audit!F351="","",Audit!F351)</f>
        <v/>
      </c>
      <c r="T33" s="150" t="str">
        <f>IF(Audit!F353="","",Audit!F353)</f>
        <v/>
      </c>
      <c r="U33" s="150" t="str">
        <f>IF(Audit!F355="","",Audit!F355)</f>
        <v/>
      </c>
      <c r="V33" s="27"/>
      <c r="W33" s="27"/>
      <c r="X33" s="150" t="str">
        <f>IF(Audit!F358="","",Audit!F358)</f>
        <v/>
      </c>
      <c r="Y33" s="150" t="str">
        <f>IF(Audit!F360="","",Audit!F360)</f>
        <v/>
      </c>
      <c r="Z33" s="150" t="str">
        <f>IF(Audit!F362="","",Audit!F362)</f>
        <v/>
      </c>
      <c r="AA33" s="150" t="str">
        <f>IF(Audit!F364="","",Audit!F364)</f>
        <v/>
      </c>
      <c r="AB33" s="150" t="str">
        <f>IF(Audit!F366="","",Audit!F366)</f>
        <v/>
      </c>
      <c r="AC33" s="150" t="str">
        <f>IF(Audit!F368="","",Audit!F368)</f>
        <v/>
      </c>
      <c r="AD33" s="27"/>
      <c r="AE33" s="27" t="s">
        <v>432</v>
      </c>
      <c r="AF33" s="27"/>
      <c r="AG33" s="349" t="str">
        <f>IF(ISERROR(AVERAGE(C33:G33,I33:O33,Q33:U33,X33:AC33)*10),"",(AVERAGE(C33:G33,I33:O33,Q33:U33,X33:AC33)*10))</f>
        <v/>
      </c>
      <c r="AH33" s="350"/>
      <c r="AI33" s="28"/>
      <c r="AK33" s="234"/>
      <c r="AL33" s="27"/>
      <c r="AM33" s="53"/>
    </row>
    <row r="34" spans="1:39" s="49" customFormat="1">
      <c r="A34" s="47"/>
      <c r="B34" s="44"/>
      <c r="C34" s="149" t="str">
        <f>"Prozeßschritt 6   "&amp;Audit!$D$371</f>
        <v xml:space="preserve">Prozeßschritt 6   </v>
      </c>
      <c r="D34" s="44"/>
      <c r="E34" s="44"/>
      <c r="F34" s="44"/>
      <c r="G34" s="359" t="str">
        <f>UPPER(Audit!D371)</f>
        <v/>
      </c>
      <c r="H34" s="359"/>
      <c r="I34" s="359"/>
      <c r="J34" s="359"/>
      <c r="K34" s="359"/>
      <c r="L34" s="359"/>
      <c r="M34" s="359"/>
      <c r="N34" s="359"/>
      <c r="O34" s="359"/>
      <c r="P34" s="359"/>
      <c r="Q34" s="359"/>
      <c r="R34" s="359"/>
      <c r="S34" s="359"/>
      <c r="T34" s="359"/>
      <c r="U34" s="359"/>
      <c r="V34" s="359"/>
      <c r="W34" s="359"/>
      <c r="X34" s="359"/>
      <c r="Y34" s="359"/>
      <c r="Z34" s="359"/>
      <c r="AA34" s="359"/>
      <c r="AB34" s="359"/>
      <c r="AC34" s="359"/>
      <c r="AD34" s="44"/>
      <c r="AE34" s="44"/>
      <c r="AF34" s="44"/>
      <c r="AG34" s="360"/>
      <c r="AH34" s="360"/>
      <c r="AI34" s="48"/>
      <c r="AK34" s="234"/>
      <c r="AL34" s="44"/>
      <c r="AM34" s="55"/>
    </row>
    <row r="35" spans="1:39" s="29" customFormat="1">
      <c r="A35" s="26"/>
      <c r="B35" s="27"/>
      <c r="C35" s="150" t="str">
        <f>IF(Audit!F373="","",Audit!F373)</f>
        <v/>
      </c>
      <c r="D35" s="150" t="str">
        <f>IF(Audit!F375="","",Audit!F375)</f>
        <v/>
      </c>
      <c r="E35" s="150" t="str">
        <f>IF(Audit!F377="","",Audit!F377)</f>
        <v/>
      </c>
      <c r="F35" s="150" t="str">
        <f>IF(Audit!F379="","",Audit!F379)</f>
        <v/>
      </c>
      <c r="G35" s="150" t="str">
        <f>IF(Audit!F381="","",Audit!F381)</f>
        <v/>
      </c>
      <c r="H35" s="27"/>
      <c r="I35" s="150" t="str">
        <f>IF(Audit!F385="","",Audit!F385)</f>
        <v/>
      </c>
      <c r="J35" s="150" t="str">
        <f>IF(Audit!F387="","",Audit!F387)</f>
        <v/>
      </c>
      <c r="K35" s="150" t="str">
        <f>IF(Audit!F389="","",Audit!F389)</f>
        <v/>
      </c>
      <c r="L35" s="150" t="str">
        <f>IF(Audit!F391="","",Audit!F391)</f>
        <v/>
      </c>
      <c r="M35" s="150" t="str">
        <f>IF(Audit!F393="","",Audit!F393)</f>
        <v/>
      </c>
      <c r="N35" s="150" t="str">
        <f>IF(Audit!F395="","",Audit!F395)</f>
        <v/>
      </c>
      <c r="O35" s="150" t="str">
        <f>IF(Audit!F397="","",Audit!F397)</f>
        <v/>
      </c>
      <c r="P35" s="27"/>
      <c r="Q35" s="150" t="str">
        <f>IF(Audit!F400="","",Audit!F400)</f>
        <v/>
      </c>
      <c r="R35" s="150" t="str">
        <f>IF(Audit!F402="","",Audit!F402)</f>
        <v/>
      </c>
      <c r="S35" s="150" t="str">
        <f>IF(Audit!F404="","",Audit!F404)</f>
        <v/>
      </c>
      <c r="T35" s="150" t="str">
        <f>IF(Audit!F406="","",Audit!F406)</f>
        <v/>
      </c>
      <c r="U35" s="150" t="str">
        <f>IF(Audit!F408="","",Audit!F408)</f>
        <v/>
      </c>
      <c r="V35" s="27"/>
      <c r="W35" s="27"/>
      <c r="X35" s="150" t="str">
        <f>IF(Audit!F411="","",Audit!F411)</f>
        <v/>
      </c>
      <c r="Y35" s="150" t="str">
        <f>IF(Audit!F413="","",Audit!F413)</f>
        <v/>
      </c>
      <c r="Z35" s="150" t="str">
        <f>IF(Audit!F415="","",Audit!F415)</f>
        <v/>
      </c>
      <c r="AA35" s="150" t="str">
        <f>IF(Audit!F417="","",Audit!F417)</f>
        <v/>
      </c>
      <c r="AB35" s="150" t="str">
        <f>IF(Audit!F419="","",Audit!F419)</f>
        <v/>
      </c>
      <c r="AC35" s="150" t="str">
        <f>IF(Audit!F421="","",Audit!F421)</f>
        <v/>
      </c>
      <c r="AD35" s="27"/>
      <c r="AE35" s="27" t="s">
        <v>433</v>
      </c>
      <c r="AF35" s="27"/>
      <c r="AG35" s="349" t="str">
        <f>IF(ISERROR(AVERAGE(C35:G35,I35:O35,Q35:U35,X35:AC35)*10),"",(AVERAGE(C35:G35,I35:O35,Q35:U35,X35:AC35)*10))</f>
        <v/>
      </c>
      <c r="AH35" s="350"/>
      <c r="AI35" s="28"/>
      <c r="AK35" s="234"/>
      <c r="AL35" s="27"/>
      <c r="AM35" s="53"/>
    </row>
    <row r="36" spans="1:39" s="49" customFormat="1">
      <c r="A36" s="47"/>
      <c r="B36" s="44"/>
      <c r="C36" s="149" t="str">
        <f>"Prozeßschritt 7   "&amp;Audit!$D$424</f>
        <v xml:space="preserve">Prozeßschritt 7   </v>
      </c>
      <c r="D36" s="44"/>
      <c r="E36" s="44"/>
      <c r="F36" s="44"/>
      <c r="G36" s="359" t="str">
        <f>UPPER(Audit!D424)</f>
        <v/>
      </c>
      <c r="H36" s="359"/>
      <c r="I36" s="359"/>
      <c r="J36" s="359"/>
      <c r="K36" s="359"/>
      <c r="L36" s="359"/>
      <c r="M36" s="359"/>
      <c r="N36" s="359"/>
      <c r="O36" s="359"/>
      <c r="P36" s="359"/>
      <c r="Q36" s="359"/>
      <c r="R36" s="359"/>
      <c r="S36" s="359"/>
      <c r="T36" s="359"/>
      <c r="U36" s="359"/>
      <c r="V36" s="359"/>
      <c r="W36" s="359"/>
      <c r="X36" s="359"/>
      <c r="Y36" s="359"/>
      <c r="Z36" s="359"/>
      <c r="AA36" s="359"/>
      <c r="AB36" s="359"/>
      <c r="AC36" s="359"/>
      <c r="AD36" s="44"/>
      <c r="AE36" s="44"/>
      <c r="AF36" s="44"/>
      <c r="AG36" s="360"/>
      <c r="AH36" s="360"/>
      <c r="AI36" s="48"/>
      <c r="AK36" s="234"/>
      <c r="AL36" s="44"/>
      <c r="AM36" s="55"/>
    </row>
    <row r="37" spans="1:39" s="29" customFormat="1">
      <c r="A37" s="26"/>
      <c r="B37" s="27"/>
      <c r="C37" s="150" t="str">
        <f>IF(Audit!F426="","",Audit!F426)</f>
        <v/>
      </c>
      <c r="D37" s="150" t="str">
        <f>IF(Audit!F428="","",Audit!F428)</f>
        <v/>
      </c>
      <c r="E37" s="150" t="str">
        <f>IF(Audit!F430="","",Audit!F430)</f>
        <v/>
      </c>
      <c r="F37" s="150" t="str">
        <f>IF(Audit!F432="","",Audit!F432)</f>
        <v/>
      </c>
      <c r="G37" s="150" t="str">
        <f>IF(Audit!F434="","",Audit!F434)</f>
        <v/>
      </c>
      <c r="H37" s="27"/>
      <c r="I37" s="150" t="str">
        <f>IF(Audit!F438="","",Audit!F438)</f>
        <v/>
      </c>
      <c r="J37" s="150" t="str">
        <f>IF(Audit!F440="","",Audit!F440)</f>
        <v/>
      </c>
      <c r="K37" s="150" t="str">
        <f>IF(Audit!F442="","",Audit!F442)</f>
        <v/>
      </c>
      <c r="L37" s="150" t="str">
        <f>IF(Audit!F444="","",Audit!F444)</f>
        <v/>
      </c>
      <c r="M37" s="150" t="str">
        <f>IF(Audit!F446="","",Audit!F446)</f>
        <v/>
      </c>
      <c r="N37" s="150" t="str">
        <f>IF(Audit!F448="","",Audit!F448)</f>
        <v/>
      </c>
      <c r="O37" s="150" t="str">
        <f>IF(Audit!F450="","",Audit!F450)</f>
        <v/>
      </c>
      <c r="P37" s="27"/>
      <c r="Q37" s="150" t="str">
        <f>IF(Audit!F454="","",Audit!F454)</f>
        <v/>
      </c>
      <c r="R37" s="150" t="str">
        <f>IF(Audit!F456="","",Audit!F456)</f>
        <v/>
      </c>
      <c r="S37" s="150" t="str">
        <f>IF(Audit!F458="","",Audit!F458)</f>
        <v/>
      </c>
      <c r="T37" s="150" t="str">
        <f>IF(Audit!F460="","",Audit!F460)</f>
        <v/>
      </c>
      <c r="U37" s="150" t="str">
        <f>IF(Audit!F462="","",Audit!F462)</f>
        <v/>
      </c>
      <c r="V37" s="27"/>
      <c r="W37" s="27"/>
      <c r="X37" s="150" t="str">
        <f>IF(Audit!F465="","",Audit!F465)</f>
        <v/>
      </c>
      <c r="Y37" s="150" t="str">
        <f>IF(Audit!F467="","",Audit!F467)</f>
        <v/>
      </c>
      <c r="Z37" s="150" t="str">
        <f>IF(Audit!F469="","",Audit!F469)</f>
        <v/>
      </c>
      <c r="AA37" s="150" t="str">
        <f>IF(Audit!F471="","",Audit!F471)</f>
        <v/>
      </c>
      <c r="AB37" s="150" t="str">
        <f>IF(Audit!F473="","",Audit!F473)</f>
        <v/>
      </c>
      <c r="AC37" s="150" t="str">
        <f>IF(Audit!F475="","",Audit!F475)</f>
        <v/>
      </c>
      <c r="AD37" s="27"/>
      <c r="AE37" s="27" t="s">
        <v>434</v>
      </c>
      <c r="AF37" s="27"/>
      <c r="AG37" s="349" t="str">
        <f>IF(ISERROR(AVERAGE(C37:G37,I37:O37,Q37:U37,X37:AC37)*10),"",(AVERAGE(C37:G37,I37:O37,Q37:U37,X37:AC37)*10))</f>
        <v/>
      </c>
      <c r="AH37" s="350"/>
      <c r="AI37" s="28"/>
      <c r="AK37" s="234"/>
      <c r="AL37" s="27"/>
      <c r="AM37" s="53"/>
    </row>
    <row r="38" spans="1:39" s="49" customFormat="1">
      <c r="A38" s="47"/>
      <c r="B38" s="44"/>
      <c r="C38" s="149" t="str">
        <f>"Prozeßschritt 8   "&amp;Audit!$D$478</f>
        <v xml:space="preserve">Prozeßschritt 8   </v>
      </c>
      <c r="D38" s="44"/>
      <c r="E38" s="44"/>
      <c r="F38" s="44"/>
      <c r="G38" s="359" t="str">
        <f>UPPER(Audit!D478)</f>
        <v/>
      </c>
      <c r="H38" s="359"/>
      <c r="I38" s="359"/>
      <c r="J38" s="359"/>
      <c r="K38" s="359"/>
      <c r="L38" s="359"/>
      <c r="M38" s="359"/>
      <c r="N38" s="359"/>
      <c r="O38" s="359"/>
      <c r="P38" s="359"/>
      <c r="Q38" s="359"/>
      <c r="R38" s="359"/>
      <c r="S38" s="359"/>
      <c r="T38" s="359"/>
      <c r="U38" s="359"/>
      <c r="V38" s="359"/>
      <c r="W38" s="359"/>
      <c r="X38" s="359"/>
      <c r="Y38" s="359"/>
      <c r="Z38" s="359"/>
      <c r="AA38" s="359"/>
      <c r="AB38" s="359"/>
      <c r="AC38" s="359"/>
      <c r="AD38" s="44"/>
      <c r="AE38" s="44"/>
      <c r="AF38" s="44"/>
      <c r="AG38" s="360"/>
      <c r="AH38" s="360"/>
      <c r="AI38" s="48"/>
      <c r="AK38" s="234"/>
      <c r="AL38" s="54"/>
      <c r="AM38" s="55"/>
    </row>
    <row r="39" spans="1:39" s="29" customFormat="1">
      <c r="A39" s="26"/>
      <c r="B39" s="27"/>
      <c r="C39" s="150" t="str">
        <f>IF(Audit!F480="","",Audit!F480)</f>
        <v/>
      </c>
      <c r="D39" s="150" t="str">
        <f>IF(Audit!F482="","",Audit!F482)</f>
        <v/>
      </c>
      <c r="E39" s="150" t="str">
        <f>IF(Audit!F484="","",Audit!F484)</f>
        <v/>
      </c>
      <c r="F39" s="150" t="str">
        <f>IF(Audit!F486="","",Audit!F486)</f>
        <v/>
      </c>
      <c r="G39" s="150" t="str">
        <f>IF(Audit!F488="","",Audit!F488)</f>
        <v/>
      </c>
      <c r="H39" s="27"/>
      <c r="I39" s="150" t="str">
        <f>IF(Audit!F492="","",Audit!F492)</f>
        <v/>
      </c>
      <c r="J39" s="150" t="str">
        <f>IF(Audit!F494="","",Audit!F494)</f>
        <v/>
      </c>
      <c r="K39" s="150" t="str">
        <f>IF(Audit!F496="","",Audit!F496)</f>
        <v/>
      </c>
      <c r="L39" s="150" t="str">
        <f>IF(Audit!F498="","",Audit!F498)</f>
        <v/>
      </c>
      <c r="M39" s="150" t="str">
        <f>IF(Audit!F500="","",Audit!F500)</f>
        <v/>
      </c>
      <c r="N39" s="150" t="str">
        <f>IF(Audit!F502="","",Audit!F502)</f>
        <v/>
      </c>
      <c r="O39" s="150" t="str">
        <f>IF(Audit!F504="","",Audit!F504)</f>
        <v/>
      </c>
      <c r="P39" s="27"/>
      <c r="Q39" s="150" t="str">
        <f>IF(Audit!F507="","",Audit!F507)</f>
        <v/>
      </c>
      <c r="R39" s="150" t="str">
        <f>IF(Audit!F509="","",Audit!F509)</f>
        <v/>
      </c>
      <c r="S39" s="150" t="str">
        <f>IF(Audit!F511="","",Audit!F511)</f>
        <v/>
      </c>
      <c r="T39" s="150" t="str">
        <f>IF(Audit!F513="","",Audit!F513)</f>
        <v/>
      </c>
      <c r="U39" s="150" t="str">
        <f>IF(Audit!F515="","",Audit!F515)</f>
        <v/>
      </c>
      <c r="V39" s="27"/>
      <c r="W39" s="27"/>
      <c r="X39" s="150" t="str">
        <f>IF(Audit!F518="","",Audit!F518)</f>
        <v/>
      </c>
      <c r="Y39" s="150" t="str">
        <f>IF(Audit!F520="","",Audit!F520)</f>
        <v/>
      </c>
      <c r="Z39" s="150" t="str">
        <f>IF(Audit!F522="","",Audit!F522)</f>
        <v/>
      </c>
      <c r="AA39" s="150" t="str">
        <f>IF(Audit!F524="","",Audit!F524)</f>
        <v/>
      </c>
      <c r="AB39" s="150" t="str">
        <f>IF(Audit!F526="","",Audit!F526)</f>
        <v/>
      </c>
      <c r="AC39" s="150" t="str">
        <f>IF(Audit!F528="","",Audit!F528)</f>
        <v/>
      </c>
      <c r="AD39" s="27"/>
      <c r="AE39" s="27" t="s">
        <v>436</v>
      </c>
      <c r="AF39" s="27"/>
      <c r="AG39" s="349" t="str">
        <f>IF(ISERROR(AVERAGE(C39:G39,I39:O39,Q39:U39,X39:AC39)*10),"",(AVERAGE(C39:G39,I39:O39,Q39:U39,X39:AC39)*10))</f>
        <v/>
      </c>
      <c r="AH39" s="350"/>
      <c r="AI39" s="28"/>
      <c r="AK39" s="234"/>
      <c r="AL39" s="36"/>
      <c r="AM39" s="53"/>
    </row>
    <row r="40" spans="1:39" s="49" customFormat="1">
      <c r="A40" s="47"/>
      <c r="B40" s="44"/>
      <c r="C40" s="149" t="str">
        <f>"Prozeßschritt 9   "&amp;Audit!$D$530</f>
        <v xml:space="preserve">Prozeßschritt 9   </v>
      </c>
      <c r="D40" s="44"/>
      <c r="E40" s="44"/>
      <c r="F40" s="44"/>
      <c r="G40" s="359" t="str">
        <f>UPPER(Audit!D530)</f>
        <v/>
      </c>
      <c r="H40" s="359"/>
      <c r="I40" s="359"/>
      <c r="J40" s="359"/>
      <c r="K40" s="359"/>
      <c r="L40" s="359"/>
      <c r="M40" s="359"/>
      <c r="N40" s="359"/>
      <c r="O40" s="359"/>
      <c r="P40" s="359"/>
      <c r="Q40" s="359"/>
      <c r="R40" s="359"/>
      <c r="S40" s="359"/>
      <c r="T40" s="359"/>
      <c r="U40" s="359"/>
      <c r="V40" s="359"/>
      <c r="W40" s="359"/>
      <c r="X40" s="359"/>
      <c r="Y40" s="359"/>
      <c r="Z40" s="359"/>
      <c r="AA40" s="359"/>
      <c r="AB40" s="359"/>
      <c r="AC40" s="359"/>
      <c r="AD40" s="44"/>
      <c r="AE40" s="44"/>
      <c r="AF40" s="44"/>
      <c r="AG40" s="360"/>
      <c r="AH40" s="360"/>
      <c r="AI40" s="48"/>
      <c r="AK40" s="234"/>
      <c r="AL40" s="54"/>
      <c r="AM40" s="55"/>
    </row>
    <row r="41" spans="1:39" s="29" customFormat="1">
      <c r="A41" s="26"/>
      <c r="B41" s="27"/>
      <c r="C41" s="150" t="str">
        <f>IF(Audit!F532="","",Audit!F532)</f>
        <v/>
      </c>
      <c r="D41" s="150" t="str">
        <f>IF(Audit!F534="","",Audit!F534)</f>
        <v/>
      </c>
      <c r="E41" s="150" t="str">
        <f>IF(Audit!F536="","",Audit!F536)</f>
        <v/>
      </c>
      <c r="F41" s="150" t="str">
        <f>IF(Audit!F538="","",Audit!F538)</f>
        <v/>
      </c>
      <c r="G41" s="150" t="str">
        <f>IF(Audit!F540="","",Audit!F540)</f>
        <v/>
      </c>
      <c r="H41" s="27"/>
      <c r="I41" s="150" t="str">
        <f>IF(Audit!F544="","",Audit!F544)</f>
        <v/>
      </c>
      <c r="J41" s="150" t="str">
        <f>IF(Audit!F546="","",Audit!F546)</f>
        <v/>
      </c>
      <c r="K41" s="150" t="str">
        <f>IF(Audit!F548="","",Audit!F548)</f>
        <v/>
      </c>
      <c r="L41" s="150" t="str">
        <f>IF(Audit!F550="","",Audit!F550)</f>
        <v/>
      </c>
      <c r="M41" s="150" t="str">
        <f>IF(Audit!F552="","",Audit!F552)</f>
        <v/>
      </c>
      <c r="N41" s="150" t="str">
        <f>IF(Audit!F554="","",Audit!F554)</f>
        <v/>
      </c>
      <c r="O41" s="150" t="str">
        <f>IF(Audit!F556="","",Audit!F556)</f>
        <v/>
      </c>
      <c r="P41" s="27"/>
      <c r="Q41" s="150" t="str">
        <f>IF(Audit!F559="","",Audit!F559)</f>
        <v/>
      </c>
      <c r="R41" s="150" t="str">
        <f>IF(Audit!F561="","",Audit!F561)</f>
        <v/>
      </c>
      <c r="S41" s="150" t="str">
        <f>IF(Audit!F563="","",Audit!F563)</f>
        <v/>
      </c>
      <c r="T41" s="150" t="str">
        <f>IF(Audit!F565="","",Audit!F565)</f>
        <v/>
      </c>
      <c r="U41" s="150" t="str">
        <f>IF(Audit!F567="","",Audit!F567)</f>
        <v/>
      </c>
      <c r="V41" s="27"/>
      <c r="W41" s="27"/>
      <c r="X41" s="150" t="str">
        <f>IF(Audit!F570="","",Audit!F570)</f>
        <v/>
      </c>
      <c r="Y41" s="150" t="str">
        <f>IF(Audit!F572="","",Audit!F572)</f>
        <v/>
      </c>
      <c r="Z41" s="150" t="str">
        <f>IF(Audit!F574="","",Audit!F574)</f>
        <v/>
      </c>
      <c r="AA41" s="150" t="str">
        <f>IF(Audit!F576="","",Audit!F576)</f>
        <v/>
      </c>
      <c r="AB41" s="150" t="str">
        <f>IF(Audit!F578="","",Audit!F578)</f>
        <v/>
      </c>
      <c r="AC41" s="150" t="str">
        <f>IF(Audit!F580="","",Audit!F580)</f>
        <v/>
      </c>
      <c r="AD41" s="27"/>
      <c r="AE41" s="27" t="s">
        <v>437</v>
      </c>
      <c r="AF41" s="27"/>
      <c r="AG41" s="349" t="str">
        <f>IF(ISERROR(AVERAGE(C41:G41,I41:O41,Q41:U41,X41:AC41)*10),"",(AVERAGE(C41:G41,I41:O41,Q41:U41,X41:AC41)*10))</f>
        <v/>
      </c>
      <c r="AH41" s="350"/>
      <c r="AI41" s="28"/>
      <c r="AK41" s="234"/>
      <c r="AL41" s="36"/>
      <c r="AM41" s="53"/>
    </row>
    <row r="42" spans="1:39" s="49" customFormat="1">
      <c r="A42" s="47"/>
      <c r="B42" s="44"/>
      <c r="C42" s="149" t="str">
        <f>"Prozeßschritt 10   "&amp;Audit!$D$583</f>
        <v xml:space="preserve">Prozeßschritt 10   </v>
      </c>
      <c r="D42" s="44"/>
      <c r="E42" s="44"/>
      <c r="F42" s="44"/>
      <c r="G42" s="359" t="str">
        <f>UPPER(Audit!D583)</f>
        <v/>
      </c>
      <c r="H42" s="359"/>
      <c r="I42" s="359"/>
      <c r="J42" s="359"/>
      <c r="K42" s="359"/>
      <c r="L42" s="359"/>
      <c r="M42" s="359"/>
      <c r="N42" s="359"/>
      <c r="O42" s="359"/>
      <c r="P42" s="359"/>
      <c r="Q42" s="359"/>
      <c r="R42" s="359"/>
      <c r="S42" s="359"/>
      <c r="T42" s="359"/>
      <c r="U42" s="359"/>
      <c r="V42" s="359"/>
      <c r="W42" s="359"/>
      <c r="X42" s="359"/>
      <c r="Y42" s="359"/>
      <c r="Z42" s="359"/>
      <c r="AA42" s="359"/>
      <c r="AB42" s="359"/>
      <c r="AC42" s="44"/>
      <c r="AD42" s="44"/>
      <c r="AE42" s="44"/>
      <c r="AF42" s="44"/>
      <c r="AG42" s="360"/>
      <c r="AH42" s="360"/>
      <c r="AI42" s="48"/>
      <c r="AK42" s="234"/>
      <c r="AL42" s="54"/>
      <c r="AM42" s="55"/>
    </row>
    <row r="43" spans="1:39" s="29" customFormat="1">
      <c r="A43" s="26"/>
      <c r="C43" s="150" t="str">
        <f>IF(Audit!F585="","",Audit!F585)</f>
        <v/>
      </c>
      <c r="D43" s="150" t="str">
        <f>IF(Audit!F587="","",Audit!F587)</f>
        <v/>
      </c>
      <c r="E43" s="150" t="str">
        <f>IF(Audit!F589="","",Audit!F589)</f>
        <v/>
      </c>
      <c r="F43" s="150" t="str">
        <f>IF(Audit!F591="","",Audit!F591)</f>
        <v/>
      </c>
      <c r="G43" s="150" t="str">
        <f>IF(Audit!F593="","",Audit!F593)</f>
        <v/>
      </c>
      <c r="H43" s="27"/>
      <c r="I43" s="150" t="str">
        <f>IF(Audit!F597="","",Audit!F597)</f>
        <v/>
      </c>
      <c r="J43" s="150" t="str">
        <f>IF(Audit!F599="","",Audit!F599)</f>
        <v/>
      </c>
      <c r="K43" s="150" t="str">
        <f>IF(Audit!F601="","",Audit!F601)</f>
        <v/>
      </c>
      <c r="L43" s="150" t="str">
        <f>IF(Audit!F603="","",Audit!F603)</f>
        <v/>
      </c>
      <c r="M43" s="150" t="str">
        <f>IF(Audit!F605="","",Audit!F605)</f>
        <v/>
      </c>
      <c r="N43" s="150" t="str">
        <f>IF(Audit!F607="","",Audit!F607)</f>
        <v/>
      </c>
      <c r="O43" s="150" t="str">
        <f>IF(Audit!F609="","",Audit!F609)</f>
        <v/>
      </c>
      <c r="P43" s="27"/>
      <c r="Q43" s="150" t="str">
        <f>IF(Audit!F612="","",Audit!F612)</f>
        <v/>
      </c>
      <c r="R43" s="150" t="str">
        <f>IF(Audit!F614="","",Audit!F614)</f>
        <v/>
      </c>
      <c r="S43" s="150" t="str">
        <f>IF(Audit!F616="","",Audit!F616)</f>
        <v/>
      </c>
      <c r="T43" s="150" t="str">
        <f>IF(Audit!F618="","",Audit!F618)</f>
        <v/>
      </c>
      <c r="U43" s="150" t="str">
        <f>IF(Audit!F620="","",Audit!F620)</f>
        <v/>
      </c>
      <c r="V43" s="27"/>
      <c r="W43" s="27"/>
      <c r="X43" s="150" t="str">
        <f>IF(Audit!F623="","",Audit!F623)</f>
        <v/>
      </c>
      <c r="Y43" s="150" t="str">
        <f>IF(Audit!F625="","",Audit!F625)</f>
        <v/>
      </c>
      <c r="Z43" s="150" t="str">
        <f>IF(Audit!F627="","",Audit!F627)</f>
        <v/>
      </c>
      <c r="AA43" s="150" t="str">
        <f>IF(Audit!F629="","",Audit!F629)</f>
        <v/>
      </c>
      <c r="AB43" s="150" t="str">
        <f>IF(Audit!F631="","",Audit!F631)</f>
        <v/>
      </c>
      <c r="AC43" s="150" t="str">
        <f>IF(Audit!F633="","",Audit!F633)</f>
        <v/>
      </c>
      <c r="AD43" s="27"/>
      <c r="AE43" s="27" t="s">
        <v>438</v>
      </c>
      <c r="AF43" s="27"/>
      <c r="AG43" s="349" t="str">
        <f>IF(ISERROR(AVERAGE(C43:G43,I43:O43,Q43:U43,X43:AC43)*10),"",(AVERAGE(C43:G43,I43:O43,Q43:U43,X43:AC43)*10))</f>
        <v/>
      </c>
      <c r="AH43" s="350"/>
      <c r="AI43" s="28"/>
      <c r="AK43" s="234"/>
      <c r="AL43" s="36"/>
      <c r="AM43" s="53"/>
    </row>
    <row r="44" spans="1:39" s="7" customFormat="1">
      <c r="A44" s="3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356"/>
      <c r="AH44" s="356"/>
      <c r="AI44" s="39"/>
      <c r="AK44" s="234"/>
      <c r="AL44" s="45"/>
      <c r="AM44" s="58"/>
    </row>
    <row r="45" spans="1:39" s="29" customFormat="1">
      <c r="A45" s="26"/>
      <c r="B45" s="27"/>
      <c r="C45" s="27" t="s">
        <v>480</v>
      </c>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355"/>
      <c r="AH45" s="355"/>
      <c r="AI45" s="28"/>
      <c r="AK45" s="234"/>
      <c r="AL45" s="36"/>
      <c r="AM45" s="53"/>
    </row>
    <row r="46" spans="1:39" s="7" customFormat="1" ht="4.5" customHeight="1">
      <c r="A46" s="3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356"/>
      <c r="AH46" s="356"/>
      <c r="AI46" s="39"/>
      <c r="AK46" s="234"/>
      <c r="AL46" s="8"/>
      <c r="AM46" s="58"/>
    </row>
    <row r="47" spans="1:39" s="49" customFormat="1" ht="9" customHeight="1">
      <c r="A47" s="47"/>
      <c r="B47" s="44"/>
      <c r="C47" s="44" t="s">
        <v>458</v>
      </c>
      <c r="D47" s="44" t="s">
        <v>459</v>
      </c>
      <c r="E47" s="44" t="s">
        <v>460</v>
      </c>
      <c r="F47" s="44" t="s">
        <v>461</v>
      </c>
      <c r="G47" s="44" t="s">
        <v>462</v>
      </c>
      <c r="H47" s="44"/>
      <c r="I47" s="44" t="s">
        <v>458</v>
      </c>
      <c r="J47" s="44" t="s">
        <v>459</v>
      </c>
      <c r="K47" s="44" t="s">
        <v>460</v>
      </c>
      <c r="L47" s="44" t="s">
        <v>461</v>
      </c>
      <c r="M47" s="44" t="s">
        <v>462</v>
      </c>
      <c r="N47" s="44" t="s">
        <v>463</v>
      </c>
      <c r="O47" s="44" t="s">
        <v>471</v>
      </c>
      <c r="P47" s="44"/>
      <c r="Q47" s="44" t="s">
        <v>458</v>
      </c>
      <c r="R47" s="44" t="s">
        <v>459</v>
      </c>
      <c r="S47" s="44" t="s">
        <v>460</v>
      </c>
      <c r="T47" s="44" t="s">
        <v>461</v>
      </c>
      <c r="U47" s="44" t="s">
        <v>462</v>
      </c>
      <c r="V47" s="44"/>
      <c r="W47" s="44"/>
      <c r="X47" s="44" t="s">
        <v>458</v>
      </c>
      <c r="Y47" s="44" t="s">
        <v>459</v>
      </c>
      <c r="Z47" s="44" t="s">
        <v>460</v>
      </c>
      <c r="AA47" s="44" t="s">
        <v>461</v>
      </c>
      <c r="AB47" s="44" t="s">
        <v>462</v>
      </c>
      <c r="AC47" s="44" t="s">
        <v>463</v>
      </c>
      <c r="AD47" s="44"/>
      <c r="AE47" s="44"/>
      <c r="AF47" s="44"/>
      <c r="AG47" s="355"/>
      <c r="AH47" s="355"/>
      <c r="AI47" s="48"/>
      <c r="AK47" s="234"/>
      <c r="AL47" s="44"/>
      <c r="AM47" s="53"/>
    </row>
    <row r="48" spans="1:39" s="29" customFormat="1" ht="9.75" customHeight="1">
      <c r="A48" s="26"/>
      <c r="B48" s="27"/>
      <c r="C48" s="140" t="str">
        <f>IF(ISERROR(AVERAGE(C25,C27,C29,C31,C33,C35,C37,C39,C41,C43)),"",IF(AVERAGE(C25,C27,C29,C31,C33,C35,C37,C39,C41,C43)&lt;=3,0,IF(AVERAGE(C25,C27,C29,C31,C33,C35,C37,C39,C41,C43)&lt;=5,4,IF(AVERAGE(C25,C27,C29,C31,C33,C35,C37,C39,C41,C43)&lt;=7,6,IF(AVERAGE(C25,C27,C29,C31,C33,C35,C37,C39,C41,C43)&lt;=9,8,10)))))</f>
        <v/>
      </c>
      <c r="D48" s="140" t="str">
        <f>IF(ISERROR(AVERAGE(D25,D27,D29,D31,D33,D35,D37,D39,D41,D43)),"",IF(AVERAGE(D25,D27,D29,D31,D33,D35,D37,D39,D41,D43)&lt;=3,0,IF(AVERAGE(D25,D27,D29,D31,D33,D35,D37,D39,D41,D43)&lt;=5,4,IF(AVERAGE(D25,D27,D29,D31,D33,D35,D37,D39,D41,D43)&lt;=7,6,IF(AVERAGE(D25,D27,D29,D31,D33,D35,D37,D39,D41,D43)&lt;=9,8,10)))))</f>
        <v/>
      </c>
      <c r="E48" s="140" t="str">
        <f>IF(ISERROR(AVERAGE(E25,E27,E29,E31,E33,E35,E37,E39,E41,E43)),"",IF(AVERAGE(E25,E27,E29,E31,E33,E35,E37,E39,E41,E43)&lt;=3,0,IF(AVERAGE(E25,E27,E29,E31,E33,E35,E37,E39,E41,E43)&lt;=5,4,IF(AVERAGE(E25,E27,E29,E31,E33,E35,E37,E39,E41,E43)&lt;=7,6,IF(AVERAGE(E25,E27,E29,E31,E33,E35,E37,E39,E41,E43)&lt;=9,8,10)))))</f>
        <v/>
      </c>
      <c r="F48" s="140" t="str">
        <f>IF(ISERROR(AVERAGE(F25,F27,F29,F31,F33,F35,F37,F39,F41,F43)),"",IF(AVERAGE(F25,F27,F29,F31,F33,F35,F37,F39,F41,F43)&lt;=3,0,IF(AVERAGE(F25,F27,F29,F31,F33,F35,F37,F39,F41,F43)&lt;=5,4,IF(AVERAGE(F25,F27,F29,F31,F33,F35,F37,F39,F41,F43)&lt;=7,6,IF(AVERAGE(F25,F27,F29,F31,F33,F35,F37,F39,F41,F43)&lt;=9,8,10)))))</f>
        <v/>
      </c>
      <c r="G48" s="140" t="str">
        <f>IF(ISERROR(AVERAGE(G25,G27,G29,G31,G33,G35,G37,G39,G41,G43)),"",IF(AVERAGE(G25,G27,G29,G31,G33,G35,G37,G39,G41,G43)&lt;=3,0,IF(AVERAGE(G25,G27,G29,G31,G33,G35,G37,G39,G41,G43)&lt;=5,4,IF(AVERAGE(G25,G27,G29,G31,G33,G35,G37,G39,G41,G43)&lt;=7,6,IF(AVERAGE(G25,G27,G29,G31,G33,G35,G37,G39,G41,G43)&lt;=9,8,10)))))</f>
        <v/>
      </c>
      <c r="H48" s="152"/>
      <c r="I48" s="140" t="str">
        <f t="shared" ref="I48:O48" si="0">IF(ISERROR(AVERAGE(I25,I27,I29,I31,I33,I35,I37,I39,I41,I43)),"",IF(AVERAGE(I25,I27,I29,I31,I33,I35,I37,I39,I41,I43)&lt;=3,0,IF(AVERAGE(I25,I27,I29,I31,I33,I35,I37,I39,I41,I43)&lt;=5,4,IF(AVERAGE(I25,I27,I29,I31,I33,I35,I37,I39,I41,I43)&lt;=7,6,IF(AVERAGE(I25,I27,I29,I31,I33,I35,I37,I39,I41,I43)&lt;=9,8,10)))))</f>
        <v/>
      </c>
      <c r="J48" s="140" t="str">
        <f t="shared" si="0"/>
        <v/>
      </c>
      <c r="K48" s="140" t="str">
        <f t="shared" si="0"/>
        <v/>
      </c>
      <c r="L48" s="140" t="str">
        <f t="shared" si="0"/>
        <v/>
      </c>
      <c r="M48" s="140" t="str">
        <f t="shared" si="0"/>
        <v/>
      </c>
      <c r="N48" s="140" t="str">
        <f t="shared" si="0"/>
        <v/>
      </c>
      <c r="O48" s="140" t="str">
        <f t="shared" si="0"/>
        <v/>
      </c>
      <c r="P48" s="152"/>
      <c r="Q48" s="140" t="str">
        <f>IF(ISERROR(AVERAGE(Q25,Q27,Q29,Q31,Q33,Q35,Q37,Q39,Q41,Q43)),"",IF(AVERAGE(Q25,Q27,Q29,Q31,Q33,Q35,Q37,Q39,Q41,Q43)&lt;=3,0,IF(AVERAGE(Q25,Q27,Q29,Q31,Q33,Q35,Q37,Q39,Q41,Q43)&lt;=5,4,IF(AVERAGE(Q25,Q27,Q29,Q31,Q33,Q35,Q37,Q39,Q41,Q43)&lt;=7,6,IF(AVERAGE(Q25,Q27,Q29,Q31,Q33,Q35,Q37,Q39,Q41,Q43)&lt;=9,8,10)))))</f>
        <v/>
      </c>
      <c r="R48" s="140" t="str">
        <f>IF(ISERROR(AVERAGE(R25,R27,R29,R31,R33,R35,R37,R39,R41,R43)),"",IF(AVERAGE(R25,R27,R29,R31,R33,R35,R37,R39,R41,R43)&lt;=3,0,IF(AVERAGE(R25,R27,R29,R31,R33,R35,R37,R39,R41,R43)&lt;=5,4,IF(AVERAGE(R25,R27,R29,R31,R33,R35,R37,R39,R41,R43)&lt;=7,6,IF(AVERAGE(R25,R27,R29,R31,R33,R35,R37,R39,R41,R43)&lt;=9,8,10)))))</f>
        <v/>
      </c>
      <c r="S48" s="140" t="str">
        <f>IF(ISERROR(AVERAGE(S25,S27,S29,S31,S33,S35,S37,S39,S41,S43)),"",IF(AVERAGE(S25,S27,S29,S31,S33,S35,S37,S39,S41,S43)&lt;=3,0,IF(AVERAGE(S25,S27,S29,S31,S33,S35,S37,S39,S41,S43)&lt;=5,4,IF(AVERAGE(S25,S27,S29,S31,S33,S35,S37,S39,S41,S43)&lt;=7,6,IF(AVERAGE(S25,S27,S29,S31,S33,S35,S37,S39,S41,S43)&lt;=9,8,10)))))</f>
        <v/>
      </c>
      <c r="T48" s="140" t="str">
        <f>IF(ISERROR(AVERAGE(T25,T27,T29,T31,T33,T35,T37,T39,T41,T43)),"",IF(AVERAGE(T25,T27,T29,T31,T33,T35,T37,T39,T41,T43)&lt;=3,0,IF(AVERAGE(T25,T27,T29,T31,T33,T35,T37,T39,T41,T43)&lt;=5,4,IF(AVERAGE(T25,T27,T29,T31,T33,T35,T37,T39,T41,T43)&lt;=7,6,IF(AVERAGE(T25,T27,T29,T31,T33,T35,T37,T39,T41,T43)&lt;=9,8,10)))))</f>
        <v/>
      </c>
      <c r="U48" s="140" t="str">
        <f>IF(ISERROR(AVERAGE(U25,U27,U29,U31,U33,U35,U37,U39,U41,U43)),"",IF(AVERAGE(U25,U27,U29,U31,U33,U35,U37,U39,U41,U43)&lt;=3,0,IF(AVERAGE(U25,U27,U29,U31,U33,U35,U37,U39,U41,U43)&lt;=5,4,IF(AVERAGE(U25,U27,U29,U31,U33,U35,U37,U39,U41,U43)&lt;=7,6,IF(AVERAGE(U25,U27,U29,U31,U33,U35,U37,U39,U41,U43)&lt;=9,8,10)))))</f>
        <v/>
      </c>
      <c r="V48" s="59"/>
      <c r="W48" s="60"/>
      <c r="X48" s="140" t="str">
        <f t="shared" ref="X48:AC48" si="1">IF(ISERROR(AVERAGE(X25,X27,X29,X31,X33,X35,X37,X39,X41,X43)),"",IF(AVERAGE(X25,X27,X29,X31,X33,X35,X37,X39,X41,X43)&lt;=3,0,IF(AVERAGE(X25,X27,X29,X31,X33,X35,X37,X39,X41,X43)&lt;=5,4,IF(AVERAGE(X25,X27,X29,X31,X33,X35,X37,X39,X41,X43)&lt;=7,6,IF(AVERAGE(X25,X27,X29,X31,X33,X35,X37,X39,X41,X43)&lt;=9,8,10)))))</f>
        <v/>
      </c>
      <c r="Y48" s="140" t="str">
        <f t="shared" si="1"/>
        <v/>
      </c>
      <c r="Z48" s="140" t="str">
        <f t="shared" si="1"/>
        <v/>
      </c>
      <c r="AA48" s="140" t="str">
        <f t="shared" si="1"/>
        <v/>
      </c>
      <c r="AB48" s="140" t="str">
        <f t="shared" si="1"/>
        <v/>
      </c>
      <c r="AC48" s="140" t="str">
        <f t="shared" si="1"/>
        <v/>
      </c>
      <c r="AD48" s="27"/>
      <c r="AE48" s="27"/>
      <c r="AF48" s="27"/>
      <c r="AG48" s="355"/>
      <c r="AH48" s="355"/>
      <c r="AI48" s="28"/>
      <c r="AK48" s="234"/>
      <c r="AL48" s="27"/>
      <c r="AM48" s="53"/>
    </row>
    <row r="49" spans="1:39" s="7" customFormat="1">
      <c r="A49" s="3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356"/>
      <c r="AH49" s="356"/>
      <c r="AI49" s="39"/>
      <c r="AK49" s="234"/>
      <c r="AL49" s="8"/>
      <c r="AM49" s="58"/>
    </row>
    <row r="50" spans="1:39" s="29" customFormat="1">
      <c r="A50" s="26"/>
      <c r="B50" s="27"/>
      <c r="C50" s="27" t="s">
        <v>481</v>
      </c>
      <c r="D50" s="27"/>
      <c r="E50" s="27"/>
      <c r="F50" s="349" t="str">
        <f>IF(ISERROR(AVERAGE(C48:G48)*10),"",AVERAGE(C48:G48)*10)</f>
        <v/>
      </c>
      <c r="G50" s="350"/>
      <c r="H50" s="27"/>
      <c r="I50" s="27" t="s">
        <v>482</v>
      </c>
      <c r="J50" s="27"/>
      <c r="K50" s="27"/>
      <c r="L50" s="27"/>
      <c r="M50" s="27"/>
      <c r="N50" s="349" t="str">
        <f>IF(ISERROR(AVERAGE(I48:O48)*10),"",AVERAGE(I48:O48)*10)</f>
        <v/>
      </c>
      <c r="O50" s="350"/>
      <c r="P50" s="27"/>
      <c r="Q50" s="27" t="s">
        <v>483</v>
      </c>
      <c r="R50" s="27"/>
      <c r="S50" s="27"/>
      <c r="T50" s="349" t="str">
        <f>IF(ISERROR(AVERAGE(Q48:U48)*10),"",AVERAGE(Q48:U48)*10)</f>
        <v/>
      </c>
      <c r="U50" s="350"/>
      <c r="V50" s="27"/>
      <c r="W50" s="27"/>
      <c r="X50" s="27" t="s">
        <v>484</v>
      </c>
      <c r="Y50" s="27"/>
      <c r="Z50" s="27"/>
      <c r="AA50" s="27"/>
      <c r="AB50" s="349" t="str">
        <f>IF(ISERROR(AVERAGE(X48:AC48)*10),"",AVERAGE(X48:AC48)*10)</f>
        <v/>
      </c>
      <c r="AC50" s="350"/>
      <c r="AD50" s="27"/>
      <c r="AE50" s="27"/>
      <c r="AF50" s="27"/>
      <c r="AG50" s="355"/>
      <c r="AH50" s="355"/>
      <c r="AI50" s="28"/>
      <c r="AK50" s="234"/>
      <c r="AL50" s="27"/>
      <c r="AM50" s="27"/>
    </row>
    <row r="51" spans="1:39" s="7" customFormat="1" ht="5.25" customHeight="1">
      <c r="A51" s="3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356"/>
      <c r="AH51" s="356"/>
      <c r="AI51" s="39"/>
      <c r="AK51" s="234"/>
      <c r="AL51" s="58"/>
      <c r="AM51" s="8"/>
    </row>
    <row r="52" spans="1:39" s="49" customFormat="1" ht="8.25" customHeight="1">
      <c r="A52" s="47"/>
      <c r="B52" s="44"/>
      <c r="C52" s="44"/>
      <c r="D52" s="44"/>
      <c r="E52" s="44"/>
      <c r="F52" s="44"/>
      <c r="G52" s="44"/>
      <c r="H52" s="44"/>
      <c r="I52" s="44"/>
      <c r="J52" s="44"/>
      <c r="K52" s="44"/>
      <c r="L52" s="44"/>
      <c r="M52" s="44"/>
      <c r="N52" s="44"/>
      <c r="O52" s="44"/>
      <c r="P52" s="44"/>
      <c r="Q52" s="44"/>
      <c r="R52" s="44"/>
      <c r="S52" s="44"/>
      <c r="T52" s="44"/>
      <c r="U52" s="44"/>
      <c r="V52" s="44"/>
      <c r="W52" s="44" t="s">
        <v>458</v>
      </c>
      <c r="X52" s="44" t="s">
        <v>459</v>
      </c>
      <c r="Y52" s="44" t="s">
        <v>460</v>
      </c>
      <c r="Z52" s="44" t="s">
        <v>461</v>
      </c>
      <c r="AA52" s="44" t="s">
        <v>462</v>
      </c>
      <c r="AB52" s="44"/>
      <c r="AC52" s="44"/>
      <c r="AD52" s="44"/>
      <c r="AE52" s="44"/>
      <c r="AF52" s="44"/>
      <c r="AG52" s="355"/>
      <c r="AH52" s="355"/>
      <c r="AI52" s="48"/>
      <c r="AK52" s="234"/>
      <c r="AL52" s="53"/>
    </row>
    <row r="53" spans="1:39">
      <c r="A53" s="9"/>
      <c r="B53" s="2"/>
      <c r="C53" s="35" t="s">
        <v>485</v>
      </c>
      <c r="D53" s="2"/>
      <c r="E53" s="2"/>
      <c r="F53" s="2"/>
      <c r="G53" s="2"/>
      <c r="H53" s="2"/>
      <c r="I53" s="2"/>
      <c r="J53" s="2"/>
      <c r="K53" s="2"/>
      <c r="L53" s="2"/>
      <c r="M53" s="2"/>
      <c r="N53" s="2"/>
      <c r="O53" s="2"/>
      <c r="P53" s="2"/>
      <c r="Q53" s="2"/>
      <c r="R53" s="2"/>
      <c r="S53" s="2"/>
      <c r="T53" s="2"/>
      <c r="U53" s="2"/>
      <c r="V53" s="2"/>
      <c r="W53" s="148" t="str">
        <f>IF(Audit!F128="","",Audit!F128)</f>
        <v/>
      </c>
      <c r="X53" s="148" t="str">
        <f>IF(Audit!F130="","",Audit!F130)</f>
        <v/>
      </c>
      <c r="Y53" s="148" t="str">
        <f>IF(Audit!F132="","",Audit!F132)</f>
        <v/>
      </c>
      <c r="Z53" s="148" t="str">
        <f>IF(Audit!F134="","",Audit!F134)</f>
        <v/>
      </c>
      <c r="AA53" s="148" t="str">
        <f>IF(Audit!F136="","",Audit!F136)</f>
        <v/>
      </c>
      <c r="AB53" s="27"/>
      <c r="AC53" s="27"/>
      <c r="AE53" s="27" t="s">
        <v>427</v>
      </c>
      <c r="AF53" s="27"/>
      <c r="AG53" s="349" t="str">
        <f>IF(ISERROR(AVERAGE(W53:AA53)*10),"",AVERAGE(W53:AA53)*10)</f>
        <v/>
      </c>
      <c r="AH53" s="350"/>
      <c r="AI53" s="25"/>
      <c r="AK53" s="234" t="str">
        <f>IF(ISNUMBER(AG53),10,"")</f>
        <v/>
      </c>
    </row>
    <row r="54" spans="1:39" s="7" customFormat="1" ht="3.75" customHeight="1">
      <c r="A54" s="3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358"/>
      <c r="AH54" s="358"/>
      <c r="AI54" s="39"/>
      <c r="AK54" s="234"/>
      <c r="AL54" s="45"/>
    </row>
    <row r="55" spans="1:39" ht="15">
      <c r="A55" s="9"/>
      <c r="B55" s="24" t="s">
        <v>486</v>
      </c>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355"/>
      <c r="AH55" s="355"/>
      <c r="AI55" s="25"/>
      <c r="AK55" s="234"/>
      <c r="AL55" s="36"/>
    </row>
    <row r="56" spans="1:39" ht="10.5" customHeight="1">
      <c r="A56" s="9"/>
      <c r="B56" s="2"/>
      <c r="C56" s="2"/>
      <c r="D56" s="2"/>
      <c r="E56" s="2"/>
      <c r="F56" s="2"/>
      <c r="G56" s="2"/>
      <c r="J56" s="44" t="s">
        <v>458</v>
      </c>
      <c r="K56" s="44" t="s">
        <v>459</v>
      </c>
      <c r="L56" s="44" t="s">
        <v>460</v>
      </c>
      <c r="M56" s="44" t="s">
        <v>461</v>
      </c>
      <c r="N56" s="44" t="s">
        <v>462</v>
      </c>
      <c r="O56" s="44" t="s">
        <v>463</v>
      </c>
      <c r="P56" s="44" t="s">
        <v>471</v>
      </c>
      <c r="Q56" s="44" t="s">
        <v>472</v>
      </c>
      <c r="R56" s="44" t="s">
        <v>473</v>
      </c>
      <c r="S56" s="44" t="s">
        <v>487</v>
      </c>
      <c r="T56" s="44" t="s">
        <v>488</v>
      </c>
      <c r="AD56" s="2"/>
      <c r="AE56" s="2"/>
      <c r="AF56" s="2"/>
      <c r="AG56" s="357"/>
      <c r="AH56" s="357"/>
      <c r="AI56" s="25"/>
      <c r="AK56" s="234"/>
    </row>
    <row r="57" spans="1:39">
      <c r="A57" s="9"/>
      <c r="B57" s="2"/>
      <c r="C57" s="35" t="s">
        <v>489</v>
      </c>
      <c r="D57" s="2"/>
      <c r="E57" s="2"/>
      <c r="F57" s="2"/>
      <c r="G57" s="2"/>
      <c r="J57" s="148" t="e">
        <f>IF(Audit!#REF!="","",Audit!#REF!)</f>
        <v>#REF!</v>
      </c>
      <c r="K57" s="148" t="e">
        <f>IF(Audit!#REF!="","",Audit!#REF!)</f>
        <v>#REF!</v>
      </c>
      <c r="L57" s="148" t="e">
        <f>IF(Audit!#REF!="","",Audit!#REF!)</f>
        <v>#REF!</v>
      </c>
      <c r="M57" s="148" t="e">
        <f>IF(Audit!#REF!="","",Audit!#REF!)</f>
        <v>#REF!</v>
      </c>
      <c r="N57" s="148" t="e">
        <f>IF(Audit!#REF!="","",Audit!#REF!)</f>
        <v>#REF!</v>
      </c>
      <c r="O57" s="148" t="e">
        <f>IF(Audit!#REF!="","",Audit!#REF!)</f>
        <v>#REF!</v>
      </c>
      <c r="P57" s="148" t="e">
        <f>IF(Audit!#REF!="","",Audit!#REF!)</f>
        <v>#REF!</v>
      </c>
      <c r="Q57" s="148" t="e">
        <f>IF(Audit!#REF!="","",Audit!#REF!)</f>
        <v>#REF!</v>
      </c>
      <c r="R57" s="148" t="e">
        <f>IF(Audit!#REF!="","",Audit!#REF!)</f>
        <v>#REF!</v>
      </c>
      <c r="S57" s="148" t="e">
        <f>IF(Audit!#REF!="","",Audit!#REF!)</f>
        <v>#REF!</v>
      </c>
      <c r="T57" s="148" t="e">
        <f>IF(Audit!#REF!="","",Audit!#REF!)</f>
        <v>#REF!</v>
      </c>
      <c r="AD57" s="2"/>
      <c r="AE57" s="27" t="s">
        <v>422</v>
      </c>
      <c r="AF57" s="27"/>
      <c r="AG57" s="349" t="str">
        <f>IF(ISERROR(AVERAGE(J57:T57)*10)*100,"",AVERAGE(J57:T57)*10)</f>
        <v/>
      </c>
      <c r="AH57" s="350"/>
      <c r="AI57" s="25"/>
      <c r="AK57" s="234" t="str">
        <f>IF(ISNUMBER(AG57),10,"")</f>
        <v/>
      </c>
    </row>
    <row r="58" spans="1:39" s="7" customFormat="1" ht="2.25" customHeight="1">
      <c r="A58" s="3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356"/>
      <c r="AH58" s="356"/>
      <c r="AI58" s="39"/>
      <c r="AK58" s="234"/>
      <c r="AL58" s="45"/>
    </row>
    <row r="59" spans="1:39" s="7" customFormat="1" ht="11.25" customHeight="1">
      <c r="A59" s="38"/>
      <c r="B59" s="8"/>
      <c r="C59" s="2"/>
      <c r="D59" s="2"/>
      <c r="E59" s="2"/>
      <c r="F59" s="2"/>
      <c r="G59" s="2"/>
      <c r="H59" s="1"/>
      <c r="I59" s="1"/>
      <c r="J59" s="44" t="s">
        <v>458</v>
      </c>
      <c r="K59" s="44" t="s">
        <v>459</v>
      </c>
      <c r="L59" s="44" t="s">
        <v>460</v>
      </c>
      <c r="M59" s="44" t="s">
        <v>461</v>
      </c>
      <c r="N59" s="44" t="s">
        <v>462</v>
      </c>
      <c r="O59" s="44" t="s">
        <v>463</v>
      </c>
      <c r="P59" s="44" t="s">
        <v>471</v>
      </c>
      <c r="Q59" s="44" t="s">
        <v>472</v>
      </c>
      <c r="R59" s="44"/>
      <c r="S59" s="44"/>
      <c r="T59" s="44"/>
      <c r="U59" s="1"/>
      <c r="V59" s="1"/>
      <c r="W59" s="1"/>
      <c r="X59" s="1"/>
      <c r="Y59" s="1"/>
      <c r="Z59" s="1"/>
      <c r="AA59" s="1"/>
      <c r="AB59" s="1"/>
      <c r="AC59" s="1"/>
      <c r="AD59" s="2"/>
      <c r="AE59" s="2"/>
      <c r="AF59" s="2"/>
      <c r="AG59" s="357"/>
      <c r="AH59" s="357"/>
      <c r="AI59" s="39"/>
      <c r="AK59" s="234"/>
      <c r="AL59" s="45"/>
    </row>
    <row r="60" spans="1:39" s="7" customFormat="1">
      <c r="A60" s="38"/>
      <c r="B60" s="8"/>
      <c r="C60" s="35" t="s">
        <v>535</v>
      </c>
      <c r="D60" s="2"/>
      <c r="E60" s="2"/>
      <c r="F60" s="2"/>
      <c r="G60" s="2"/>
      <c r="H60" s="1"/>
      <c r="I60" s="1"/>
      <c r="J60" s="148" t="str">
        <f>IF(Audit!$F141="","",Audit!$F141)</f>
        <v/>
      </c>
      <c r="K60" s="148" t="str">
        <f>IF(Audit!$F143="","",Audit!$F143)</f>
        <v/>
      </c>
      <c r="L60" s="148" t="str">
        <f>IF(Audit!$F145="","",Audit!$F145)</f>
        <v/>
      </c>
      <c r="M60" s="148" t="str">
        <f>IF(Audit!$F147="","",Audit!$F147)</f>
        <v/>
      </c>
      <c r="N60" s="148" t="str">
        <f>IF(Audit!$F149="","",Audit!$F149)</f>
        <v/>
      </c>
      <c r="O60" s="148" t="str">
        <f>IF(Audit!$F151="","",Audit!$F151)</f>
        <v/>
      </c>
      <c r="P60" s="148" t="str">
        <f>IF(Audit!$F153="","",Audit!$F153)</f>
        <v/>
      </c>
      <c r="Q60" s="148" t="str">
        <f>IF(Audit!$F155="","",Audit!$F155)</f>
        <v/>
      </c>
      <c r="R60" s="44"/>
      <c r="S60" s="44"/>
      <c r="T60" s="44"/>
      <c r="U60" s="1"/>
      <c r="V60" s="1"/>
      <c r="W60" s="1"/>
      <c r="X60" s="1"/>
      <c r="Y60" s="1"/>
      <c r="Z60" s="1"/>
      <c r="AA60" s="1"/>
      <c r="AB60" s="1"/>
      <c r="AC60" s="1"/>
      <c r="AD60" s="2"/>
      <c r="AE60" s="27" t="s">
        <v>524</v>
      </c>
      <c r="AF60" s="27"/>
      <c r="AG60" s="349" t="str">
        <f>IF(ISERROR(AVERAGE(J60:Q60)*10)*100,"",AVERAGE(J60:Q60)*10)</f>
        <v/>
      </c>
      <c r="AH60" s="350"/>
      <c r="AI60" s="39"/>
      <c r="AK60" s="234" t="str">
        <f>IF(ISNUMBER(AG60),3,"")</f>
        <v/>
      </c>
      <c r="AL60" s="45"/>
    </row>
    <row r="61" spans="1:39" s="7" customFormat="1" ht="4.5" customHeight="1">
      <c r="A61" s="3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39"/>
      <c r="AK61" s="234"/>
      <c r="AL61" s="8"/>
    </row>
    <row r="62" spans="1:39" s="29" customFormat="1" ht="11.25" customHeight="1">
      <c r="A62" s="26"/>
      <c r="B62" s="27"/>
      <c r="C62" s="27" t="s">
        <v>490</v>
      </c>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8"/>
      <c r="AK62" s="234"/>
      <c r="AL62" s="27"/>
    </row>
    <row r="63" spans="1:39" s="7" customFormat="1" ht="5.25" customHeight="1">
      <c r="A63" s="3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39"/>
      <c r="AK63" s="234"/>
      <c r="AL63" s="8"/>
    </row>
    <row r="64" spans="1:39" s="29" customFormat="1">
      <c r="A64" s="26"/>
      <c r="B64" s="27"/>
      <c r="C64" s="351" t="s">
        <v>491</v>
      </c>
      <c r="D64" s="351"/>
      <c r="E64" s="351"/>
      <c r="F64" s="351"/>
      <c r="G64" s="351"/>
      <c r="H64" s="351"/>
      <c r="I64" s="351"/>
      <c r="J64" s="351"/>
      <c r="K64" s="351"/>
      <c r="L64" s="351"/>
      <c r="M64" s="351"/>
      <c r="N64" s="351"/>
      <c r="O64" s="351"/>
      <c r="P64" s="351"/>
      <c r="Q64" s="351"/>
      <c r="R64" s="351"/>
      <c r="S64" s="351"/>
      <c r="T64" s="351"/>
      <c r="U64" s="351"/>
      <c r="V64" s="351"/>
      <c r="W64" s="351"/>
      <c r="X64" s="351"/>
      <c r="Y64" s="351"/>
      <c r="Z64" s="351"/>
      <c r="AA64" s="351"/>
      <c r="AB64" s="351"/>
      <c r="AC64" s="351"/>
      <c r="AD64" s="351"/>
      <c r="AE64" s="351"/>
      <c r="AF64" s="351"/>
      <c r="AG64" s="351"/>
      <c r="AH64" s="27"/>
      <c r="AI64" s="28"/>
      <c r="AK64" s="234"/>
      <c r="AL64" s="27"/>
    </row>
    <row r="65" spans="1:38" s="29" customFormat="1">
      <c r="A65" s="26"/>
      <c r="B65" s="27"/>
      <c r="C65" s="351" t="s">
        <v>492</v>
      </c>
      <c r="D65" s="351"/>
      <c r="E65" s="351"/>
      <c r="F65" s="351"/>
      <c r="G65" s="351"/>
      <c r="H65" s="351"/>
      <c r="I65" s="351"/>
      <c r="J65" s="351" t="s">
        <v>493</v>
      </c>
      <c r="K65" s="351"/>
      <c r="L65" s="351"/>
      <c r="M65" s="351"/>
      <c r="N65" s="351"/>
      <c r="O65" s="351"/>
      <c r="P65" s="351"/>
      <c r="Q65" s="351"/>
      <c r="R65" s="351"/>
      <c r="S65" s="351"/>
      <c r="T65" s="351"/>
      <c r="U65" s="351"/>
      <c r="V65" s="351"/>
      <c r="W65" s="351"/>
      <c r="X65" s="351"/>
      <c r="Y65" s="351"/>
      <c r="Z65" s="351"/>
      <c r="AA65" s="351"/>
      <c r="AB65" s="351"/>
      <c r="AC65" s="351"/>
      <c r="AD65" s="351"/>
      <c r="AE65" s="351"/>
      <c r="AF65" s="351"/>
      <c r="AG65" s="351"/>
      <c r="AH65" s="27"/>
      <c r="AI65" s="28"/>
      <c r="AK65" s="234"/>
      <c r="AL65" s="27"/>
    </row>
    <row r="66" spans="1:38" s="7" customFormat="1" ht="5.25" customHeight="1">
      <c r="A66" s="3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39"/>
      <c r="AK66" s="234"/>
      <c r="AL66" s="8"/>
    </row>
    <row r="67" spans="1:38" s="29" customFormat="1">
      <c r="A67" s="26"/>
      <c r="B67" s="27"/>
      <c r="C67" s="27" t="s">
        <v>494</v>
      </c>
      <c r="D67" s="27"/>
      <c r="E67" s="27"/>
      <c r="F67" s="27"/>
      <c r="G67" s="27"/>
      <c r="H67" s="27"/>
      <c r="I67" s="27"/>
      <c r="J67" s="27"/>
      <c r="K67" s="349" t="str">
        <f>IF(ISERROR(AVERAGE(AG25,AG27,AG29,AG31,AG33,AG35,AG37,AG39,AG41,AG43)),"",AVERAGE(AG25,AG27,AG29,AG31,AG33,AG35,AG37,AG39,AG41,AG43))</f>
        <v/>
      </c>
      <c r="L67" s="350"/>
      <c r="M67" s="27"/>
      <c r="N67" s="27"/>
      <c r="O67" s="351"/>
      <c r="P67" s="351"/>
      <c r="Q67" s="27"/>
      <c r="R67" s="27"/>
      <c r="S67" s="351"/>
      <c r="T67" s="351"/>
      <c r="U67" s="27"/>
      <c r="V67" s="27"/>
      <c r="W67" s="351"/>
      <c r="X67" s="351"/>
      <c r="Y67" s="27"/>
      <c r="Z67" s="27"/>
      <c r="AA67" s="351"/>
      <c r="AB67" s="351"/>
      <c r="AC67" s="27"/>
      <c r="AD67" s="27"/>
      <c r="AE67" s="351"/>
      <c r="AF67" s="351"/>
      <c r="AG67" s="27"/>
      <c r="AH67" s="27"/>
      <c r="AI67" s="28"/>
      <c r="AK67" s="234" t="str">
        <f>IF(ISNUMBER(K67),7,"")</f>
        <v/>
      </c>
      <c r="AL67" s="27"/>
    </row>
    <row r="68" spans="1:38" s="7" customFormat="1" ht="8.25">
      <c r="A68" s="3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39"/>
      <c r="AL68" s="8"/>
    </row>
    <row r="69" spans="1:38" s="29" customFormat="1" ht="11.25">
      <c r="A69" s="26"/>
      <c r="B69" s="157" t="s">
        <v>536</v>
      </c>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8"/>
      <c r="AL69" s="27"/>
    </row>
    <row r="70" spans="1:38" s="7" customFormat="1" ht="8.25">
      <c r="A70" s="38"/>
      <c r="B70" s="153"/>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39"/>
      <c r="AL70" s="8"/>
    </row>
    <row r="71" spans="1:38" ht="15.75">
      <c r="A71" s="9"/>
      <c r="B71" s="27" t="s">
        <v>495</v>
      </c>
      <c r="D71" s="2"/>
      <c r="E71" s="2"/>
      <c r="F71" s="2"/>
      <c r="G71" s="2"/>
      <c r="H71" s="2"/>
      <c r="I71" s="2"/>
      <c r="J71" s="2"/>
      <c r="K71" s="2"/>
      <c r="L71" s="2"/>
      <c r="M71" s="2"/>
      <c r="N71" s="2"/>
      <c r="O71" s="2"/>
      <c r="P71" s="2"/>
      <c r="Q71" s="2"/>
      <c r="R71" s="2"/>
      <c r="S71" s="2"/>
      <c r="T71" s="2"/>
      <c r="U71" s="2"/>
      <c r="V71" s="2"/>
      <c r="W71" s="2"/>
      <c r="X71" s="2"/>
      <c r="Y71" s="2"/>
      <c r="Z71" s="2"/>
      <c r="AA71" s="2"/>
      <c r="AB71" s="2"/>
      <c r="AC71" s="352" t="s">
        <v>496</v>
      </c>
      <c r="AD71" s="353"/>
      <c r="AE71" s="354" t="str">
        <f>IF(COUNT(AG10,AG14,AG18,AG53,K67,AG57,AG60)=0,"",SUM(IF(ISNUMBER(AG10),AG10*AK10,"0"),IF(ISNUMBER(AG14),AG14*AK14,"0"),IF(ISNUMBER(AG18),AG18*AK18,"0"),IF(ISNUMBER(AG53),AG53*AK53,"0"),IF(ISNUMBER(AG60),AG60*AK60,"0"),IF(ISNUMBER(AG57),AG57*AK57,"0"),IF(ISNUMBER(K67),K67*AK67,"0"))/AK71)</f>
        <v/>
      </c>
      <c r="AF71" s="354"/>
      <c r="AG71" s="354"/>
      <c r="AH71" s="154" t="s">
        <v>418</v>
      </c>
      <c r="AI71" s="25"/>
      <c r="AK71" s="1" t="str">
        <f>IF(COUNT(AK10,AK14,AK18,AK53,AK67,AK57,AK60)=0,"",SUM(AK10,AK14,AK18,AK53,AK67,AK57,AK60))</f>
        <v/>
      </c>
    </row>
    <row r="72" spans="1:38" s="29" customFormat="1" ht="11.25">
      <c r="A72" s="40"/>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2"/>
      <c r="AL72" s="27"/>
    </row>
    <row r="73" spans="1:38" s="29" customFormat="1" ht="11.25">
      <c r="S73" s="63"/>
      <c r="T73" s="63"/>
      <c r="U73" s="63"/>
      <c r="V73" s="63"/>
      <c r="W73" s="63"/>
      <c r="X73" s="63"/>
      <c r="AL73" s="27"/>
    </row>
    <row r="74" spans="1:38" s="29" customFormat="1" ht="11.25">
      <c r="G74" s="64"/>
      <c r="S74" s="63"/>
      <c r="T74" s="63"/>
      <c r="U74" s="63"/>
      <c r="V74" s="63"/>
      <c r="W74" s="63"/>
      <c r="X74" s="63"/>
      <c r="AA74" s="65"/>
      <c r="AL74" s="27"/>
    </row>
    <row r="75" spans="1:38" s="29" customFormat="1" ht="11.25">
      <c r="AK75" s="236"/>
      <c r="AL75" s="27"/>
    </row>
  </sheetData>
  <sheetProtection password="DEC5" sheet="1" objects="1" scenarios="1" selectLockedCells="1" selectUnlockedCells="1"/>
  <mergeCells count="97">
    <mergeCell ref="A1:K1"/>
    <mergeCell ref="L1:O1"/>
    <mergeCell ref="P1:AI1"/>
    <mergeCell ref="B3:E3"/>
    <mergeCell ref="F3:R3"/>
    <mergeCell ref="S3:W3"/>
    <mergeCell ref="X3:AH3"/>
    <mergeCell ref="G24:AC24"/>
    <mergeCell ref="AG24:AH24"/>
    <mergeCell ref="AG22:AH22"/>
    <mergeCell ref="AG23:AH23"/>
    <mergeCell ref="X4:AH4"/>
    <mergeCell ref="AG10:AH10"/>
    <mergeCell ref="AG11:AH11"/>
    <mergeCell ref="AG12:AH12"/>
    <mergeCell ref="AG13:AH13"/>
    <mergeCell ref="AG14:AH14"/>
    <mergeCell ref="AG15:AH15"/>
    <mergeCell ref="AG16:AH16"/>
    <mergeCell ref="F4:O4"/>
    <mergeCell ref="S4:W4"/>
    <mergeCell ref="AG17:AH17"/>
    <mergeCell ref="AG18:AH18"/>
    <mergeCell ref="AG19:AH19"/>
    <mergeCell ref="AG20:AH20"/>
    <mergeCell ref="AG21:AH21"/>
    <mergeCell ref="AG25:AH25"/>
    <mergeCell ref="AG27:AH27"/>
    <mergeCell ref="G28:AC28"/>
    <mergeCell ref="AG28:AH28"/>
    <mergeCell ref="G26:AC26"/>
    <mergeCell ref="AG26:AH26"/>
    <mergeCell ref="AG29:AH29"/>
    <mergeCell ref="G30:AC30"/>
    <mergeCell ref="AG30:AH30"/>
    <mergeCell ref="AG31:AH31"/>
    <mergeCell ref="G32:AC32"/>
    <mergeCell ref="AG32:AH32"/>
    <mergeCell ref="AG33:AH33"/>
    <mergeCell ref="G34:AC34"/>
    <mergeCell ref="AG34:AH34"/>
    <mergeCell ref="AG35:AH35"/>
    <mergeCell ref="G36:AC36"/>
    <mergeCell ref="AG36:AH36"/>
    <mergeCell ref="AG37:AH37"/>
    <mergeCell ref="G38:AC38"/>
    <mergeCell ref="AG38:AH38"/>
    <mergeCell ref="AG48:AH48"/>
    <mergeCell ref="AG39:AH39"/>
    <mergeCell ref="G40:AC40"/>
    <mergeCell ref="AG40:AH40"/>
    <mergeCell ref="AG41:AH41"/>
    <mergeCell ref="G42:AB42"/>
    <mergeCell ref="AG42:AH42"/>
    <mergeCell ref="AG51:AH51"/>
    <mergeCell ref="AG52:AH52"/>
    <mergeCell ref="AG59:AH59"/>
    <mergeCell ref="AG43:AH43"/>
    <mergeCell ref="AG44:AH44"/>
    <mergeCell ref="AG45:AH45"/>
    <mergeCell ref="AG46:AH46"/>
    <mergeCell ref="AG47:AH47"/>
    <mergeCell ref="AG49:AH49"/>
    <mergeCell ref="AG58:AH58"/>
    <mergeCell ref="AG53:AH53"/>
    <mergeCell ref="AG54:AH54"/>
    <mergeCell ref="AG55:AH55"/>
    <mergeCell ref="AG56:AH56"/>
    <mergeCell ref="AG57:AH57"/>
    <mergeCell ref="F50:G50"/>
    <mergeCell ref="N50:O50"/>
    <mergeCell ref="T50:U50"/>
    <mergeCell ref="AB50:AC50"/>
    <mergeCell ref="AG50:AH50"/>
    <mergeCell ref="N64:Q64"/>
    <mergeCell ref="C64:I64"/>
    <mergeCell ref="J64:M64"/>
    <mergeCell ref="AG60:AH60"/>
    <mergeCell ref="C65:I65"/>
    <mergeCell ref="J65:M65"/>
    <mergeCell ref="N65:Q65"/>
    <mergeCell ref="R65:U65"/>
    <mergeCell ref="V65:Y65"/>
    <mergeCell ref="AE67:AF67"/>
    <mergeCell ref="R64:U64"/>
    <mergeCell ref="V64:Y64"/>
    <mergeCell ref="Z64:AC64"/>
    <mergeCell ref="AC71:AD71"/>
    <mergeCell ref="AE71:AG71"/>
    <mergeCell ref="AD64:AG64"/>
    <mergeCell ref="AD65:AG65"/>
    <mergeCell ref="Z65:AC65"/>
    <mergeCell ref="K67:L67"/>
    <mergeCell ref="O67:P67"/>
    <mergeCell ref="S67:T67"/>
    <mergeCell ref="W67:X67"/>
    <mergeCell ref="AA67:AB67"/>
  </mergeCells>
  <phoneticPr fontId="28" type="noConversion"/>
  <pageMargins left="0.78740157480314965" right="0.78740157480314965" top="0.47244094488188981" bottom="0.47244094488188981" header="0.51181102362204722" footer="0.31496062992125984"/>
  <pageSetup paperSize="9" scale="99" orientation="portrait" horizontalDpi="4294967293" r:id="rId1"/>
  <headerFooter alignWithMargins="0">
    <oddFooter>&amp;RRevision 05</oddFooter>
  </headerFooter>
  <rowBreaks count="1" manualBreakCount="1">
    <brk id="72" max="3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AJ56"/>
  <sheetViews>
    <sheetView zoomScale="150" zoomScaleNormal="150" workbookViewId="0">
      <selection activeCell="AH10" sqref="A1:XFD1048576"/>
    </sheetView>
  </sheetViews>
  <sheetFormatPr baseColWidth="10" defaultRowHeight="12.75"/>
  <cols>
    <col min="1" max="1" width="1.7109375" style="1" customWidth="1"/>
    <col min="2" max="11" width="2.7109375" style="1" customWidth="1"/>
    <col min="12" max="12" width="3.28515625" style="1" customWidth="1"/>
    <col min="13" max="31" width="2.7109375" style="1" customWidth="1"/>
    <col min="32" max="32" width="1.7109375" style="1" customWidth="1"/>
    <col min="33" max="33" width="2.42578125" style="1" customWidth="1"/>
    <col min="34" max="34" width="11.42578125" style="1" customWidth="1"/>
    <col min="35" max="35" width="11.42578125" style="2" customWidth="1"/>
    <col min="36" max="16384" width="11.42578125" style="1"/>
  </cols>
  <sheetData>
    <row r="1" spans="1:35" ht="45" customHeight="1">
      <c r="A1" s="367"/>
      <c r="B1" s="368"/>
      <c r="C1" s="368"/>
      <c r="D1" s="368"/>
      <c r="E1" s="368"/>
      <c r="F1" s="368"/>
      <c r="G1" s="368"/>
      <c r="H1" s="368"/>
      <c r="I1" s="368"/>
      <c r="J1" s="368"/>
      <c r="K1" s="369"/>
      <c r="L1" s="370" t="s">
        <v>413</v>
      </c>
      <c r="M1" s="371"/>
      <c r="N1" s="371"/>
      <c r="O1" s="372"/>
      <c r="P1" s="405" t="s">
        <v>414</v>
      </c>
      <c r="Q1" s="406"/>
      <c r="R1" s="406"/>
      <c r="S1" s="406"/>
      <c r="T1" s="406"/>
      <c r="U1" s="406"/>
      <c r="V1" s="406"/>
      <c r="W1" s="406"/>
      <c r="X1" s="406"/>
      <c r="Y1" s="406"/>
      <c r="Z1" s="406"/>
      <c r="AA1" s="406"/>
      <c r="AB1" s="406"/>
      <c r="AC1" s="406"/>
      <c r="AD1" s="406"/>
      <c r="AE1" s="406"/>
      <c r="AF1" s="407"/>
    </row>
    <row r="2" spans="1:35" s="7" customFormat="1" ht="8.25">
      <c r="A2" s="3"/>
      <c r="B2" s="4"/>
      <c r="C2" s="4"/>
      <c r="D2" s="4"/>
      <c r="E2" s="4"/>
      <c r="F2" s="4"/>
      <c r="G2" s="4"/>
      <c r="H2" s="4"/>
      <c r="I2" s="4"/>
      <c r="J2" s="4"/>
      <c r="K2" s="4"/>
      <c r="L2" s="4"/>
      <c r="M2" s="4"/>
      <c r="N2" s="4"/>
      <c r="O2" s="4"/>
      <c r="P2" s="5"/>
      <c r="Q2" s="5"/>
      <c r="R2" s="5"/>
      <c r="S2" s="5"/>
      <c r="T2" s="5"/>
      <c r="U2" s="5"/>
      <c r="V2" s="5"/>
      <c r="W2" s="5"/>
      <c r="X2" s="5"/>
      <c r="Y2" s="5"/>
      <c r="Z2" s="5"/>
      <c r="AA2" s="5"/>
      <c r="AB2" s="5"/>
      <c r="AC2" s="5"/>
      <c r="AD2" s="5"/>
      <c r="AE2" s="5"/>
      <c r="AF2" s="6"/>
      <c r="AI2" s="8"/>
    </row>
    <row r="3" spans="1:35" ht="14.25" customHeight="1">
      <c r="A3" s="9"/>
      <c r="B3" s="366" t="s">
        <v>578</v>
      </c>
      <c r="C3" s="366"/>
      <c r="D3" s="366"/>
      <c r="E3" s="366"/>
      <c r="F3" s="375">
        <f>Blatt1!B8</f>
        <v>0</v>
      </c>
      <c r="G3" s="375"/>
      <c r="H3" s="375"/>
      <c r="I3" s="375"/>
      <c r="J3" s="375"/>
      <c r="K3" s="375"/>
      <c r="L3" s="375"/>
      <c r="M3" s="375"/>
      <c r="N3" s="375"/>
      <c r="O3" s="375"/>
      <c r="P3" s="375"/>
      <c r="Q3" s="366" t="s">
        <v>582</v>
      </c>
      <c r="R3" s="366"/>
      <c r="S3" s="366"/>
      <c r="T3" s="366"/>
      <c r="U3" s="366"/>
      <c r="V3" s="376" t="str">
        <f>IF(Blatt1!B13="","",Blatt1!B13)</f>
        <v/>
      </c>
      <c r="W3" s="376"/>
      <c r="X3" s="376"/>
      <c r="Y3" s="376"/>
      <c r="Z3" s="376"/>
      <c r="AA3" s="376"/>
      <c r="AB3" s="376"/>
      <c r="AC3" s="376"/>
      <c r="AD3" s="376"/>
      <c r="AE3" s="376"/>
      <c r="AF3" s="11"/>
    </row>
    <row r="4" spans="1:35" ht="14.25" customHeight="1">
      <c r="A4" s="9"/>
      <c r="B4" s="10"/>
      <c r="C4" s="10"/>
      <c r="D4" s="10"/>
      <c r="E4" s="10"/>
      <c r="F4" s="375">
        <f>Blatt1!B9</f>
        <v>0</v>
      </c>
      <c r="G4" s="375"/>
      <c r="H4" s="375"/>
      <c r="I4" s="375" t="s">
        <v>505</v>
      </c>
      <c r="J4" s="375"/>
      <c r="K4" s="375"/>
      <c r="L4" s="375"/>
      <c r="M4" s="375"/>
      <c r="N4" s="375"/>
      <c r="O4" s="375"/>
      <c r="P4" s="375"/>
      <c r="Q4" s="10"/>
      <c r="R4" s="10"/>
      <c r="S4" s="10"/>
      <c r="T4" s="10"/>
      <c r="U4" s="10"/>
      <c r="V4" s="10"/>
      <c r="W4" s="10"/>
      <c r="X4" s="10"/>
      <c r="Y4" s="10"/>
      <c r="Z4" s="10"/>
      <c r="AA4" s="10"/>
      <c r="AB4" s="10"/>
      <c r="AC4" s="10"/>
      <c r="AD4" s="10"/>
      <c r="AE4" s="10"/>
      <c r="AF4" s="11"/>
    </row>
    <row r="5" spans="1:35" ht="34.5">
      <c r="A5" s="9"/>
      <c r="B5" s="2"/>
      <c r="C5" s="2"/>
      <c r="D5" s="2"/>
      <c r="E5" s="2"/>
      <c r="F5" s="12"/>
      <c r="G5" s="12"/>
      <c r="H5" s="12"/>
      <c r="I5" s="12"/>
      <c r="J5" s="12"/>
      <c r="K5" s="12"/>
      <c r="L5" s="12"/>
      <c r="M5" s="12"/>
      <c r="N5" s="12"/>
      <c r="O5" s="12"/>
      <c r="P5" s="13"/>
      <c r="Q5" s="366" t="s">
        <v>577</v>
      </c>
      <c r="R5" s="366"/>
      <c r="S5" s="366"/>
      <c r="T5" s="366"/>
      <c r="U5" s="366"/>
      <c r="V5" s="402" t="str">
        <f>IF(Blatt1!F4="","",Blatt1!F4)</f>
        <v/>
      </c>
      <c r="W5" s="402"/>
      <c r="X5" s="402"/>
      <c r="Y5" s="402"/>
      <c r="Z5" s="402"/>
      <c r="AA5" s="402"/>
      <c r="AB5" s="402"/>
      <c r="AC5" s="402"/>
      <c r="AD5" s="402"/>
      <c r="AE5" s="402"/>
      <c r="AF5" s="14"/>
      <c r="AI5" s="15"/>
    </row>
    <row r="6" spans="1:35" s="7" customFormat="1" ht="8.25">
      <c r="A6" s="16"/>
      <c r="B6" s="17"/>
      <c r="C6" s="17"/>
      <c r="D6" s="17"/>
      <c r="E6" s="17"/>
      <c r="F6" s="18"/>
      <c r="G6" s="18"/>
      <c r="H6" s="18"/>
      <c r="I6" s="18"/>
      <c r="J6" s="18"/>
      <c r="K6" s="18"/>
      <c r="L6" s="18"/>
      <c r="M6" s="18"/>
      <c r="N6" s="18"/>
      <c r="O6" s="18"/>
      <c r="P6" s="18"/>
      <c r="Q6" s="18"/>
      <c r="R6" s="18"/>
      <c r="S6" s="17"/>
      <c r="T6" s="17"/>
      <c r="U6" s="17"/>
      <c r="V6" s="19"/>
      <c r="W6" s="18"/>
      <c r="X6" s="18"/>
      <c r="Y6" s="18"/>
      <c r="Z6" s="18"/>
      <c r="AA6" s="18"/>
      <c r="AB6" s="18"/>
      <c r="AC6" s="18"/>
      <c r="AD6" s="18"/>
      <c r="AE6" s="18"/>
      <c r="AF6" s="20"/>
      <c r="AI6" s="8"/>
    </row>
    <row r="7" spans="1:35" s="7" customFormat="1" ht="8.25">
      <c r="A7" s="21"/>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3"/>
      <c r="AI7" s="8"/>
    </row>
    <row r="8" spans="1:35" ht="15">
      <c r="A8" s="9"/>
      <c r="B8" s="24" t="s">
        <v>415</v>
      </c>
      <c r="C8" s="2"/>
      <c r="D8" s="2"/>
      <c r="E8" s="2"/>
      <c r="F8" s="2"/>
      <c r="G8" s="2"/>
      <c r="H8" s="2"/>
      <c r="I8" s="2"/>
      <c r="J8" s="2"/>
      <c r="K8" s="2"/>
      <c r="L8" s="2"/>
      <c r="M8" s="2"/>
      <c r="N8" s="2"/>
      <c r="O8" s="2"/>
      <c r="P8" s="2"/>
      <c r="Q8" s="2"/>
      <c r="R8" s="2"/>
      <c r="S8" s="2"/>
      <c r="T8" s="2"/>
      <c r="U8" s="2"/>
      <c r="V8" s="2"/>
      <c r="W8" s="2"/>
      <c r="X8" s="2"/>
      <c r="Y8" s="2"/>
      <c r="Z8" s="2"/>
      <c r="AA8" s="2"/>
      <c r="AB8" s="2"/>
      <c r="AC8" s="2"/>
      <c r="AD8" s="2"/>
      <c r="AE8" s="2"/>
      <c r="AF8" s="25"/>
    </row>
    <row r="9" spans="1:35" s="29" customFormat="1" ht="11.25">
      <c r="A9" s="26"/>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8"/>
    </row>
    <row r="10" spans="1:35" ht="9.9499999999999993" customHeight="1">
      <c r="A10" s="9"/>
      <c r="B10" s="386" t="s">
        <v>416</v>
      </c>
      <c r="C10" s="387"/>
      <c r="D10" s="387"/>
      <c r="E10" s="387"/>
      <c r="F10" s="387"/>
      <c r="G10" s="387"/>
      <c r="H10" s="387"/>
      <c r="I10" s="387"/>
      <c r="J10" s="388"/>
      <c r="K10" s="393" t="s">
        <v>417</v>
      </c>
      <c r="L10" s="393"/>
      <c r="M10" s="30"/>
      <c r="N10" s="31"/>
      <c r="O10" s="31"/>
      <c r="P10" s="31"/>
      <c r="Q10" s="31"/>
      <c r="R10" s="31"/>
      <c r="S10" s="31"/>
      <c r="T10" s="31"/>
      <c r="U10" s="31"/>
      <c r="V10" s="32"/>
      <c r="W10" s="32"/>
      <c r="X10" s="32"/>
      <c r="Y10" s="32"/>
      <c r="Z10" s="32"/>
      <c r="AA10" s="32"/>
      <c r="AB10" s="31"/>
      <c r="AC10" s="31"/>
      <c r="AD10" s="31"/>
      <c r="AE10" s="33"/>
      <c r="AF10" s="25"/>
    </row>
    <row r="11" spans="1:35" ht="9.9499999999999993" customHeight="1">
      <c r="A11" s="9"/>
      <c r="B11" s="389"/>
      <c r="C11" s="390"/>
      <c r="D11" s="390"/>
      <c r="E11" s="390"/>
      <c r="F11" s="390"/>
      <c r="G11" s="390"/>
      <c r="H11" s="390"/>
      <c r="I11" s="390"/>
      <c r="J11" s="391"/>
      <c r="K11" s="380" t="s">
        <v>418</v>
      </c>
      <c r="L11" s="380"/>
      <c r="M11" s="34"/>
      <c r="N11" s="2"/>
      <c r="O11" s="35"/>
      <c r="P11" s="2"/>
      <c r="Q11" s="2"/>
      <c r="R11" s="2"/>
      <c r="S11" s="2"/>
      <c r="T11" s="2"/>
      <c r="U11" s="2"/>
      <c r="V11" s="36"/>
      <c r="W11" s="36"/>
      <c r="X11" s="36"/>
      <c r="Y11" s="36"/>
      <c r="Z11" s="36"/>
      <c r="AA11" s="27"/>
      <c r="AB11" s="2"/>
      <c r="AC11" s="2"/>
      <c r="AD11" s="2"/>
      <c r="AE11" s="28"/>
      <c r="AF11" s="28"/>
      <c r="AH11" s="37"/>
    </row>
    <row r="12" spans="1:35" s="7" customFormat="1" ht="20.100000000000001" customHeight="1">
      <c r="A12" s="38"/>
      <c r="B12" s="381" t="s">
        <v>419</v>
      </c>
      <c r="C12" s="382"/>
      <c r="D12" s="382"/>
      <c r="E12" s="382"/>
      <c r="F12" s="382"/>
      <c r="G12" s="382"/>
      <c r="H12" s="382"/>
      <c r="I12" s="382"/>
      <c r="J12" s="383"/>
      <c r="K12" s="141" t="s">
        <v>420</v>
      </c>
      <c r="L12" s="142" t="str">
        <f>Blatt2!AG10</f>
        <v/>
      </c>
      <c r="M12" s="38"/>
      <c r="N12" s="8"/>
      <c r="O12" s="8"/>
      <c r="P12" s="8"/>
      <c r="Q12" s="8"/>
      <c r="R12" s="8"/>
      <c r="S12" s="8"/>
      <c r="T12" s="8"/>
      <c r="U12" s="8"/>
      <c r="V12" s="8"/>
      <c r="W12" s="8"/>
      <c r="X12" s="8"/>
      <c r="Y12" s="8"/>
      <c r="Z12" s="8"/>
      <c r="AA12" s="8"/>
      <c r="AB12" s="8"/>
      <c r="AC12" s="8"/>
      <c r="AD12" s="8"/>
      <c r="AE12" s="39"/>
      <c r="AF12" s="39"/>
    </row>
    <row r="13" spans="1:35" s="29" customFormat="1" ht="20.100000000000001" customHeight="1">
      <c r="A13" s="26"/>
      <c r="B13" s="381" t="s">
        <v>421</v>
      </c>
      <c r="C13" s="382"/>
      <c r="D13" s="382"/>
      <c r="E13" s="382"/>
      <c r="F13" s="382"/>
      <c r="G13" s="382"/>
      <c r="H13" s="382"/>
      <c r="I13" s="382"/>
      <c r="J13" s="383"/>
      <c r="K13" s="141" t="s">
        <v>422</v>
      </c>
      <c r="L13" s="142" t="str">
        <f>Blatt2!AG14</f>
        <v/>
      </c>
      <c r="M13" s="40"/>
      <c r="N13" s="41"/>
      <c r="O13" s="41"/>
      <c r="P13" s="41"/>
      <c r="Q13" s="41"/>
      <c r="R13" s="41"/>
      <c r="S13" s="41"/>
      <c r="T13" s="41"/>
      <c r="U13" s="41"/>
      <c r="V13" s="41"/>
      <c r="W13" s="41"/>
      <c r="X13" s="41"/>
      <c r="Y13" s="41"/>
      <c r="Z13" s="41"/>
      <c r="AA13" s="41"/>
      <c r="AB13" s="41"/>
      <c r="AC13" s="41"/>
      <c r="AD13" s="41"/>
      <c r="AE13" s="42"/>
      <c r="AF13" s="28"/>
      <c r="AH13" s="43"/>
    </row>
    <row r="14" spans="1:35" ht="8.25" customHeight="1">
      <c r="A14" s="9"/>
      <c r="B14" s="2"/>
      <c r="C14" s="2"/>
      <c r="D14" s="2"/>
      <c r="E14" s="2"/>
      <c r="F14" s="2"/>
      <c r="G14" s="2"/>
      <c r="H14" s="44"/>
      <c r="I14" s="44"/>
      <c r="J14" s="44"/>
      <c r="K14" s="44"/>
      <c r="L14" s="44"/>
      <c r="M14" s="44"/>
      <c r="N14" s="2"/>
      <c r="O14" s="2"/>
      <c r="P14" s="2"/>
      <c r="Q14" s="2"/>
      <c r="R14" s="2"/>
      <c r="S14" s="2"/>
      <c r="T14" s="2"/>
      <c r="U14" s="2"/>
      <c r="V14" s="44"/>
      <c r="W14" s="44"/>
      <c r="X14" s="44"/>
      <c r="Y14" s="44"/>
      <c r="Z14" s="44"/>
      <c r="AA14" s="44"/>
      <c r="AB14" s="2"/>
      <c r="AC14" s="2"/>
      <c r="AD14" s="2"/>
      <c r="AE14" s="2"/>
      <c r="AF14" s="25"/>
    </row>
    <row r="15" spans="1:35" s="7" customFormat="1" ht="15" customHeight="1">
      <c r="A15" s="38"/>
      <c r="B15" s="24" t="s">
        <v>423</v>
      </c>
      <c r="C15" s="2"/>
      <c r="D15" s="2"/>
      <c r="E15" s="2"/>
      <c r="F15" s="2"/>
      <c r="G15" s="2"/>
      <c r="H15" s="8"/>
      <c r="I15" s="8"/>
      <c r="J15" s="8"/>
      <c r="K15" s="8"/>
      <c r="L15" s="8"/>
      <c r="M15" s="8"/>
      <c r="N15" s="8"/>
      <c r="O15" s="8"/>
      <c r="P15" s="8"/>
      <c r="Q15" s="8"/>
      <c r="R15" s="8"/>
      <c r="S15" s="8"/>
      <c r="T15" s="8"/>
      <c r="U15" s="8"/>
      <c r="V15" s="8"/>
      <c r="W15" s="8"/>
      <c r="X15" s="8"/>
      <c r="Y15" s="8"/>
      <c r="Z15" s="8"/>
      <c r="AA15" s="8"/>
      <c r="AB15" s="8"/>
      <c r="AC15" s="8"/>
      <c r="AD15" s="8"/>
      <c r="AE15" s="8"/>
      <c r="AF15" s="39"/>
      <c r="AI15" s="45"/>
    </row>
    <row r="16" spans="1:35" ht="15" customHeight="1">
      <c r="A16" s="9"/>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5"/>
      <c r="AI16" s="36"/>
    </row>
    <row r="17" spans="1:36" ht="9.9499999999999993" customHeight="1">
      <c r="A17" s="9"/>
      <c r="B17" s="394" t="s">
        <v>424</v>
      </c>
      <c r="C17" s="395"/>
      <c r="D17" s="395"/>
      <c r="E17" s="395"/>
      <c r="F17" s="395"/>
      <c r="G17" s="395"/>
      <c r="H17" s="395"/>
      <c r="I17" s="395"/>
      <c r="J17" s="396"/>
      <c r="K17" s="384" t="s">
        <v>417</v>
      </c>
      <c r="L17" s="385"/>
      <c r="M17" s="46"/>
      <c r="N17" s="31"/>
      <c r="O17" s="32"/>
      <c r="P17" s="32"/>
      <c r="Q17" s="32"/>
      <c r="R17" s="32"/>
      <c r="S17" s="32"/>
      <c r="T17" s="32"/>
      <c r="U17" s="32"/>
      <c r="V17" s="32"/>
      <c r="W17" s="32"/>
      <c r="X17" s="31"/>
      <c r="Y17" s="31"/>
      <c r="Z17" s="31"/>
      <c r="AA17" s="31"/>
      <c r="AB17" s="31"/>
      <c r="AC17" s="31"/>
      <c r="AD17" s="31"/>
      <c r="AE17" s="33"/>
      <c r="AF17" s="25"/>
    </row>
    <row r="18" spans="1:36" ht="9.9499999999999993" customHeight="1">
      <c r="A18" s="9"/>
      <c r="B18" s="397"/>
      <c r="C18" s="398"/>
      <c r="D18" s="398"/>
      <c r="E18" s="398"/>
      <c r="F18" s="398"/>
      <c r="G18" s="398"/>
      <c r="H18" s="398"/>
      <c r="I18" s="398"/>
      <c r="J18" s="399"/>
      <c r="K18" s="403" t="s">
        <v>418</v>
      </c>
      <c r="L18" s="404"/>
      <c r="M18" s="9"/>
      <c r="N18" s="2"/>
      <c r="O18" s="36"/>
      <c r="P18" s="36"/>
      <c r="Q18" s="36"/>
      <c r="R18" s="36"/>
      <c r="S18" s="36"/>
      <c r="T18" s="36"/>
      <c r="U18" s="36"/>
      <c r="V18" s="36"/>
      <c r="W18" s="36"/>
      <c r="X18" s="2"/>
      <c r="Y18" s="2"/>
      <c r="Z18" s="2"/>
      <c r="AA18" s="2"/>
      <c r="AB18" s="2"/>
      <c r="AC18" s="2"/>
      <c r="AD18" s="2"/>
      <c r="AE18" s="28"/>
      <c r="AF18" s="28"/>
    </row>
    <row r="19" spans="1:36" s="7" customFormat="1" ht="20.100000000000001" customHeight="1">
      <c r="A19" s="38"/>
      <c r="B19" s="381" t="s">
        <v>84</v>
      </c>
      <c r="C19" s="382"/>
      <c r="D19" s="382"/>
      <c r="E19" s="382"/>
      <c r="F19" s="382"/>
      <c r="G19" s="382"/>
      <c r="H19" s="382"/>
      <c r="I19" s="382"/>
      <c r="J19" s="383"/>
      <c r="K19" s="141" t="s">
        <v>425</v>
      </c>
      <c r="L19" s="142" t="str">
        <f>Blatt2!AG18</f>
        <v/>
      </c>
      <c r="M19" s="38"/>
      <c r="N19" s="8"/>
      <c r="O19" s="8"/>
      <c r="P19" s="8"/>
      <c r="Q19" s="8"/>
      <c r="R19" s="8"/>
      <c r="S19" s="8"/>
      <c r="T19" s="8"/>
      <c r="U19" s="8"/>
      <c r="V19" s="8"/>
      <c r="W19" s="8"/>
      <c r="X19" s="8"/>
      <c r="Y19" s="8"/>
      <c r="Z19" s="8"/>
      <c r="AA19" s="8"/>
      <c r="AB19" s="8"/>
      <c r="AC19" s="8"/>
      <c r="AD19" s="8"/>
      <c r="AE19" s="39"/>
      <c r="AF19" s="39"/>
      <c r="AI19" s="45"/>
    </row>
    <row r="20" spans="1:36" ht="20.100000000000001" customHeight="1">
      <c r="A20" s="9"/>
      <c r="B20" s="381" t="s">
        <v>426</v>
      </c>
      <c r="C20" s="382"/>
      <c r="D20" s="382"/>
      <c r="E20" s="382"/>
      <c r="F20" s="382"/>
      <c r="G20" s="382"/>
      <c r="H20" s="382"/>
      <c r="I20" s="382"/>
      <c r="J20" s="383"/>
      <c r="K20" s="141" t="s">
        <v>427</v>
      </c>
      <c r="L20" s="142" t="str">
        <f>Blatt2!AG53</f>
        <v/>
      </c>
      <c r="M20" s="9"/>
      <c r="N20" s="2"/>
      <c r="O20" s="2"/>
      <c r="P20" s="2"/>
      <c r="Q20" s="2"/>
      <c r="R20" s="44"/>
      <c r="S20" s="2"/>
      <c r="T20" s="2"/>
      <c r="U20" s="2"/>
      <c r="V20" s="2"/>
      <c r="W20" s="2"/>
      <c r="X20" s="2"/>
      <c r="Y20" s="2"/>
      <c r="Z20" s="2"/>
      <c r="AA20" s="2"/>
      <c r="AB20" s="2"/>
      <c r="AC20" s="2"/>
      <c r="AD20" s="2"/>
      <c r="AE20" s="25"/>
      <c r="AF20" s="25"/>
      <c r="AI20" s="36"/>
    </row>
    <row r="21" spans="1:36" s="7" customFormat="1" ht="20.100000000000001" customHeight="1">
      <c r="A21" s="38"/>
      <c r="B21" s="377" t="str">
        <f>"Prozeßschritt 1 "&amp;Audit!$D$74</f>
        <v xml:space="preserve">Prozeßschritt 1 </v>
      </c>
      <c r="C21" s="378"/>
      <c r="D21" s="378"/>
      <c r="E21" s="378"/>
      <c r="F21" s="378"/>
      <c r="G21" s="378"/>
      <c r="H21" s="378"/>
      <c r="I21" s="378"/>
      <c r="J21" s="379"/>
      <c r="K21" s="141" t="s">
        <v>428</v>
      </c>
      <c r="L21" s="142" t="str">
        <f>Blatt2!AG25</f>
        <v/>
      </c>
      <c r="M21" s="38"/>
      <c r="N21" s="8"/>
      <c r="O21" s="8"/>
      <c r="P21" s="8"/>
      <c r="Q21" s="8"/>
      <c r="R21" s="8"/>
      <c r="S21" s="8"/>
      <c r="T21" s="8"/>
      <c r="U21" s="8"/>
      <c r="V21" s="8"/>
      <c r="W21" s="8"/>
      <c r="X21" s="8"/>
      <c r="Y21" s="8"/>
      <c r="Z21" s="8"/>
      <c r="AA21" s="8"/>
      <c r="AB21" s="8"/>
      <c r="AC21" s="8"/>
      <c r="AD21" s="8"/>
      <c r="AE21" s="39"/>
      <c r="AF21" s="39"/>
      <c r="AI21" s="8"/>
    </row>
    <row r="22" spans="1:36" s="7" customFormat="1" ht="20.100000000000001" customHeight="1">
      <c r="A22" s="38"/>
      <c r="B22" s="377" t="str">
        <f>"Prozeßschritt 2  "&amp;Audit!$D$158</f>
        <v xml:space="preserve">Prozeßschritt 2  </v>
      </c>
      <c r="C22" s="378"/>
      <c r="D22" s="378"/>
      <c r="E22" s="378"/>
      <c r="F22" s="378"/>
      <c r="G22" s="378"/>
      <c r="H22" s="378"/>
      <c r="I22" s="378"/>
      <c r="J22" s="379"/>
      <c r="K22" s="141" t="s">
        <v>429</v>
      </c>
      <c r="L22" s="142" t="str">
        <f>Blatt2!AG27</f>
        <v/>
      </c>
      <c r="M22" s="38"/>
      <c r="N22" s="8"/>
      <c r="O22" s="8"/>
      <c r="P22" s="8"/>
      <c r="Q22" s="8"/>
      <c r="R22" s="44"/>
      <c r="S22" s="8"/>
      <c r="T22" s="8"/>
      <c r="U22" s="8"/>
      <c r="V22" s="8"/>
      <c r="W22" s="8"/>
      <c r="X22" s="8"/>
      <c r="Y22" s="8"/>
      <c r="Z22" s="8"/>
      <c r="AA22" s="8"/>
      <c r="AB22" s="8"/>
      <c r="AC22" s="8"/>
      <c r="AD22" s="8"/>
      <c r="AE22" s="39"/>
      <c r="AF22" s="39"/>
      <c r="AI22" s="8"/>
    </row>
    <row r="23" spans="1:36" s="49" customFormat="1" ht="20.100000000000001" customHeight="1">
      <c r="A23" s="47"/>
      <c r="B23" s="377" t="str">
        <f>"Prozeßschritt 3   "&amp;Audit!$D$212</f>
        <v xml:space="preserve">Prozeßschritt 3   </v>
      </c>
      <c r="C23" s="378"/>
      <c r="D23" s="378"/>
      <c r="E23" s="378"/>
      <c r="F23" s="378"/>
      <c r="G23" s="378"/>
      <c r="H23" s="378"/>
      <c r="I23" s="378"/>
      <c r="J23" s="379"/>
      <c r="K23" s="141" t="s">
        <v>430</v>
      </c>
      <c r="L23" s="142" t="str">
        <f>Blatt2!AG29</f>
        <v/>
      </c>
      <c r="M23" s="47"/>
      <c r="N23" s="44"/>
      <c r="O23" s="44"/>
      <c r="P23" s="44"/>
      <c r="Q23" s="44"/>
      <c r="R23" s="44"/>
      <c r="S23" s="44"/>
      <c r="T23" s="44"/>
      <c r="U23" s="44"/>
      <c r="V23" s="44"/>
      <c r="W23" s="44"/>
      <c r="X23" s="44"/>
      <c r="Y23" s="44"/>
      <c r="Z23" s="44"/>
      <c r="AA23" s="44"/>
      <c r="AB23" s="44"/>
      <c r="AC23" s="44"/>
      <c r="AD23" s="44"/>
      <c r="AE23" s="48"/>
      <c r="AF23" s="48"/>
      <c r="AI23" s="44"/>
    </row>
    <row r="24" spans="1:36" s="49" customFormat="1" ht="20.100000000000001" customHeight="1">
      <c r="A24" s="47"/>
      <c r="B24" s="377" t="str">
        <f>"Prozeßschritt 4   "&amp;Audit!$D$265</f>
        <v xml:space="preserve">Prozeßschritt 4   </v>
      </c>
      <c r="C24" s="378"/>
      <c r="D24" s="378"/>
      <c r="E24" s="378"/>
      <c r="F24" s="378"/>
      <c r="G24" s="378"/>
      <c r="H24" s="378"/>
      <c r="I24" s="378"/>
      <c r="J24" s="379"/>
      <c r="K24" s="141" t="s">
        <v>431</v>
      </c>
      <c r="L24" s="142" t="str">
        <f>Blatt2!AG31</f>
        <v/>
      </c>
      <c r="M24" s="50"/>
      <c r="N24" s="51"/>
      <c r="O24" s="51"/>
      <c r="P24" s="51"/>
      <c r="Q24" s="51"/>
      <c r="R24" s="44"/>
      <c r="S24" s="51"/>
      <c r="T24" s="51"/>
      <c r="U24" s="51"/>
      <c r="V24" s="44"/>
      <c r="W24" s="44"/>
      <c r="X24" s="44"/>
      <c r="Y24" s="44"/>
      <c r="Z24" s="44"/>
      <c r="AA24" s="44"/>
      <c r="AB24" s="44"/>
      <c r="AC24" s="44"/>
      <c r="AD24" s="44"/>
      <c r="AE24" s="48"/>
      <c r="AF24" s="48"/>
      <c r="AI24" s="44"/>
    </row>
    <row r="25" spans="1:36" s="29" customFormat="1" ht="20.100000000000001" customHeight="1">
      <c r="A25" s="26"/>
      <c r="B25" s="377" t="str">
        <f>"Prozeßschritt 5   "&amp;Audit!$D$318</f>
        <v xml:space="preserve">Prozeßschritt 5   </v>
      </c>
      <c r="C25" s="378"/>
      <c r="D25" s="378"/>
      <c r="E25" s="378"/>
      <c r="F25" s="378"/>
      <c r="G25" s="378"/>
      <c r="H25" s="378"/>
      <c r="I25" s="378"/>
      <c r="J25" s="379"/>
      <c r="K25" s="141" t="s">
        <v>432</v>
      </c>
      <c r="L25" s="142" t="str">
        <f>Blatt2!AG33</f>
        <v/>
      </c>
      <c r="M25" s="52"/>
      <c r="N25" s="53"/>
      <c r="O25" s="53"/>
      <c r="P25" s="53"/>
      <c r="Q25" s="53"/>
      <c r="R25" s="27"/>
      <c r="S25" s="53"/>
      <c r="T25" s="53"/>
      <c r="U25" s="53"/>
      <c r="V25" s="27"/>
      <c r="W25" s="27"/>
      <c r="X25" s="53"/>
      <c r="Y25" s="53"/>
      <c r="Z25" s="53"/>
      <c r="AA25" s="53"/>
      <c r="AB25" s="53"/>
      <c r="AC25" s="53"/>
      <c r="AD25" s="27"/>
      <c r="AE25" s="28"/>
      <c r="AF25" s="28"/>
      <c r="AI25" s="27"/>
      <c r="AJ25" s="53"/>
    </row>
    <row r="26" spans="1:36" s="49" customFormat="1" ht="20.100000000000001" customHeight="1">
      <c r="A26" s="47"/>
      <c r="B26" s="377" t="str">
        <f>"Prozeßschritt 6   "&amp;Audit!$D$371</f>
        <v xml:space="preserve">Prozeßschritt 6   </v>
      </c>
      <c r="C26" s="378"/>
      <c r="D26" s="378"/>
      <c r="E26" s="378"/>
      <c r="F26" s="378"/>
      <c r="G26" s="378"/>
      <c r="H26" s="378"/>
      <c r="I26" s="378"/>
      <c r="J26" s="379"/>
      <c r="K26" s="141" t="s">
        <v>433</v>
      </c>
      <c r="L26" s="142" t="str">
        <f>Blatt2!AG35</f>
        <v/>
      </c>
      <c r="M26" s="50"/>
      <c r="N26" s="51"/>
      <c r="O26" s="51"/>
      <c r="P26" s="51"/>
      <c r="Q26" s="51"/>
      <c r="R26" s="44"/>
      <c r="S26" s="51"/>
      <c r="T26" s="51"/>
      <c r="U26" s="51"/>
      <c r="V26" s="44"/>
      <c r="W26" s="44"/>
      <c r="X26" s="44"/>
      <c r="Y26" s="44"/>
      <c r="Z26" s="44"/>
      <c r="AA26" s="44"/>
      <c r="AB26" s="44"/>
      <c r="AC26" s="44"/>
      <c r="AD26" s="44"/>
      <c r="AE26" s="48"/>
      <c r="AF26" s="48"/>
      <c r="AI26" s="54"/>
      <c r="AJ26" s="55"/>
    </row>
    <row r="27" spans="1:36" s="29" customFormat="1" ht="20.100000000000001" customHeight="1">
      <c r="A27" s="26"/>
      <c r="B27" s="377" t="str">
        <f>"Prozeßschritt 7   "&amp;Audit!$D$424</f>
        <v xml:space="preserve">Prozeßschritt 7   </v>
      </c>
      <c r="C27" s="378"/>
      <c r="D27" s="378"/>
      <c r="E27" s="378"/>
      <c r="F27" s="378"/>
      <c r="G27" s="378"/>
      <c r="H27" s="378"/>
      <c r="I27" s="378"/>
      <c r="J27" s="379"/>
      <c r="K27" s="141" t="s">
        <v>434</v>
      </c>
      <c r="L27" s="142" t="str">
        <f>Blatt2!AG37</f>
        <v/>
      </c>
      <c r="M27" s="52"/>
      <c r="N27" s="53"/>
      <c r="O27" s="53"/>
      <c r="P27" s="27"/>
      <c r="Q27" s="53"/>
      <c r="R27" s="27"/>
      <c r="S27" s="53"/>
      <c r="T27" s="53"/>
      <c r="U27" s="53"/>
      <c r="V27" s="27"/>
      <c r="W27" s="27"/>
      <c r="X27" s="53"/>
      <c r="Y27" s="53"/>
      <c r="Z27" s="53"/>
      <c r="AA27" s="53"/>
      <c r="AB27" s="53"/>
      <c r="AC27" s="53"/>
      <c r="AD27" s="27"/>
      <c r="AE27" s="28"/>
      <c r="AF27" s="28"/>
      <c r="AI27" s="36"/>
      <c r="AJ27" s="53"/>
    </row>
    <row r="28" spans="1:36" s="49" customFormat="1" ht="20.100000000000001" customHeight="1">
      <c r="A28" s="47"/>
      <c r="B28" s="377" t="str">
        <f>"Prozeßschritt 8   "&amp;Audit!$D$478</f>
        <v xml:space="preserve">Prozeßschritt 8   </v>
      </c>
      <c r="C28" s="378"/>
      <c r="D28" s="378"/>
      <c r="E28" s="378"/>
      <c r="F28" s="378"/>
      <c r="G28" s="378"/>
      <c r="H28" s="378"/>
      <c r="I28" s="378"/>
      <c r="J28" s="379"/>
      <c r="K28" s="141" t="s">
        <v>436</v>
      </c>
      <c r="L28" s="142" t="str">
        <f>Blatt2!AG39</f>
        <v/>
      </c>
      <c r="M28" s="50"/>
      <c r="N28" s="51"/>
      <c r="O28" s="51"/>
      <c r="P28" s="51"/>
      <c r="Q28" s="51"/>
      <c r="R28" s="44"/>
      <c r="S28" s="51"/>
      <c r="T28" s="51"/>
      <c r="U28" s="51"/>
      <c r="V28" s="44"/>
      <c r="W28" s="44"/>
      <c r="X28" s="44"/>
      <c r="Y28" s="44"/>
      <c r="Z28" s="44"/>
      <c r="AA28" s="44"/>
      <c r="AB28" s="44"/>
      <c r="AC28" s="44"/>
      <c r="AD28" s="44"/>
      <c r="AE28" s="48"/>
      <c r="AF28" s="48"/>
      <c r="AI28" s="54"/>
      <c r="AJ28" s="55"/>
    </row>
    <row r="29" spans="1:36" s="29" customFormat="1" ht="20.100000000000001" customHeight="1">
      <c r="A29" s="26"/>
      <c r="B29" s="377" t="str">
        <f>"Prozeßschritt 9   "&amp;Audit!$D$530</f>
        <v xml:space="preserve">Prozeßschritt 9   </v>
      </c>
      <c r="C29" s="378"/>
      <c r="D29" s="378"/>
      <c r="E29" s="378"/>
      <c r="F29" s="378"/>
      <c r="G29" s="378"/>
      <c r="H29" s="378"/>
      <c r="I29" s="378"/>
      <c r="J29" s="379"/>
      <c r="K29" s="141" t="s">
        <v>437</v>
      </c>
      <c r="L29" s="142" t="str">
        <f>Blatt2!AG41</f>
        <v/>
      </c>
      <c r="M29" s="52"/>
      <c r="N29" s="53"/>
      <c r="O29" s="53"/>
      <c r="P29" s="27"/>
      <c r="Q29" s="53"/>
      <c r="R29" s="27"/>
      <c r="S29" s="53"/>
      <c r="T29" s="53"/>
      <c r="U29" s="53"/>
      <c r="V29" s="27"/>
      <c r="W29" s="27"/>
      <c r="X29" s="53"/>
      <c r="Y29" s="53"/>
      <c r="Z29" s="53"/>
      <c r="AA29" s="53"/>
      <c r="AB29" s="53"/>
      <c r="AC29" s="53"/>
      <c r="AD29" s="27"/>
      <c r="AE29" s="28"/>
      <c r="AF29" s="28"/>
      <c r="AI29" s="27"/>
      <c r="AJ29" s="53"/>
    </row>
    <row r="30" spans="1:36" s="49" customFormat="1" ht="20.100000000000001" customHeight="1">
      <c r="A30" s="47"/>
      <c r="B30" s="377" t="str">
        <f>"Prozeßschritt 10   "&amp;Audit!$D$583</f>
        <v xml:space="preserve">Prozeßschritt 10   </v>
      </c>
      <c r="C30" s="378"/>
      <c r="D30" s="378"/>
      <c r="E30" s="378"/>
      <c r="F30" s="378"/>
      <c r="G30" s="378"/>
      <c r="H30" s="378"/>
      <c r="I30" s="378"/>
      <c r="J30" s="379"/>
      <c r="K30" s="141" t="s">
        <v>438</v>
      </c>
      <c r="L30" s="142" t="str">
        <f>Blatt2!AG43</f>
        <v/>
      </c>
      <c r="M30" s="50"/>
      <c r="N30" s="51"/>
      <c r="O30" s="51"/>
      <c r="P30" s="51"/>
      <c r="Q30" s="51"/>
      <c r="R30" s="44"/>
      <c r="S30" s="51"/>
      <c r="T30" s="51"/>
      <c r="U30" s="51"/>
      <c r="V30" s="44"/>
      <c r="W30" s="44"/>
      <c r="X30" s="44"/>
      <c r="Y30" s="44"/>
      <c r="Z30" s="44"/>
      <c r="AA30" s="44"/>
      <c r="AB30" s="44"/>
      <c r="AC30" s="44"/>
      <c r="AD30" s="44"/>
      <c r="AE30" s="48"/>
      <c r="AF30" s="48"/>
      <c r="AI30" s="44"/>
      <c r="AJ30" s="55"/>
    </row>
    <row r="31" spans="1:36" s="29" customFormat="1" ht="20.100000000000001" customHeight="1">
      <c r="A31" s="26"/>
      <c r="B31" s="381" t="s">
        <v>439</v>
      </c>
      <c r="C31" s="382"/>
      <c r="D31" s="382"/>
      <c r="E31" s="382"/>
      <c r="F31" s="382"/>
      <c r="G31" s="382"/>
      <c r="H31" s="382"/>
      <c r="I31" s="382"/>
      <c r="J31" s="383"/>
      <c r="K31" s="141" t="s">
        <v>440</v>
      </c>
      <c r="L31" s="143" t="str">
        <f>IF(ISERROR(SUM(L21:L30)/(COUNT(L21:L30))),"",(SUM(L21:L30)/(COUNT(L21:L30))))</f>
        <v/>
      </c>
      <c r="M31" s="56"/>
      <c r="N31" s="57"/>
      <c r="O31" s="57"/>
      <c r="P31" s="41"/>
      <c r="Q31" s="57"/>
      <c r="R31" s="41"/>
      <c r="S31" s="57"/>
      <c r="T31" s="57"/>
      <c r="U31" s="57"/>
      <c r="V31" s="41"/>
      <c r="W31" s="41"/>
      <c r="X31" s="57"/>
      <c r="Y31" s="57"/>
      <c r="Z31" s="57"/>
      <c r="AA31" s="57"/>
      <c r="AB31" s="57"/>
      <c r="AC31" s="57"/>
      <c r="AD31" s="41"/>
      <c r="AE31" s="42"/>
      <c r="AF31" s="28"/>
      <c r="AI31" s="36"/>
      <c r="AJ31" s="53"/>
    </row>
    <row r="32" spans="1:36" s="49" customFormat="1" ht="8.25" customHeight="1">
      <c r="A32" s="47"/>
      <c r="B32" s="44"/>
      <c r="C32" s="44"/>
      <c r="D32" s="44"/>
      <c r="E32" s="44"/>
      <c r="F32" s="44"/>
      <c r="G32" s="44"/>
      <c r="H32" s="51"/>
      <c r="I32" s="51"/>
      <c r="J32" s="51"/>
      <c r="K32" s="51"/>
      <c r="L32" s="51"/>
      <c r="M32" s="51"/>
      <c r="N32" s="51"/>
      <c r="O32" s="51"/>
      <c r="P32" s="51"/>
      <c r="Q32" s="51"/>
      <c r="R32" s="44"/>
      <c r="S32" s="51"/>
      <c r="T32" s="51"/>
      <c r="U32" s="51"/>
      <c r="V32" s="44"/>
      <c r="W32" s="44"/>
      <c r="X32" s="44"/>
      <c r="Y32" s="44"/>
      <c r="Z32" s="44"/>
      <c r="AA32" s="44"/>
      <c r="AB32" s="44"/>
      <c r="AC32" s="44"/>
      <c r="AD32" s="44"/>
      <c r="AE32" s="44"/>
      <c r="AF32" s="48"/>
      <c r="AI32" s="54"/>
      <c r="AJ32" s="55"/>
    </row>
    <row r="33" spans="1:36" s="29" customFormat="1" ht="15" customHeight="1">
      <c r="A33" s="26"/>
      <c r="B33" s="35" t="s">
        <v>441</v>
      </c>
      <c r="C33" s="53"/>
      <c r="D33" s="53"/>
      <c r="E33" s="53"/>
      <c r="F33" s="53"/>
      <c r="G33" s="53"/>
      <c r="H33" s="27"/>
      <c r="I33" s="53"/>
      <c r="J33" s="53"/>
      <c r="K33" s="53"/>
      <c r="L33" s="53"/>
      <c r="M33" s="53"/>
      <c r="N33" s="53"/>
      <c r="O33" s="53"/>
      <c r="P33" s="27"/>
      <c r="Q33" s="53"/>
      <c r="R33" s="27"/>
      <c r="S33" s="53"/>
      <c r="T33" s="53"/>
      <c r="U33" s="53"/>
      <c r="V33" s="27"/>
      <c r="W33" s="27"/>
      <c r="X33" s="53"/>
      <c r="Y33" s="53"/>
      <c r="Z33" s="53"/>
      <c r="AA33" s="53"/>
      <c r="AB33" s="53"/>
      <c r="AC33" s="53"/>
      <c r="AD33" s="27"/>
      <c r="AE33" s="27"/>
      <c r="AF33" s="28"/>
      <c r="AI33" s="27"/>
      <c r="AJ33" s="53"/>
    </row>
    <row r="34" spans="1:36" s="29" customFormat="1" ht="15" customHeight="1">
      <c r="A34" s="26"/>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8"/>
      <c r="AI34" s="36"/>
      <c r="AJ34" s="53"/>
    </row>
    <row r="35" spans="1:36" s="7" customFormat="1" ht="9.9499999999999993" customHeight="1">
      <c r="A35" s="38"/>
      <c r="B35" s="394" t="s">
        <v>442</v>
      </c>
      <c r="C35" s="395"/>
      <c r="D35" s="395"/>
      <c r="E35" s="395"/>
      <c r="F35" s="395"/>
      <c r="G35" s="395"/>
      <c r="H35" s="395"/>
      <c r="I35" s="395"/>
      <c r="J35" s="396"/>
      <c r="K35" s="384" t="s">
        <v>417</v>
      </c>
      <c r="L35" s="385"/>
      <c r="M35" s="21"/>
      <c r="N35" s="22"/>
      <c r="O35" s="22"/>
      <c r="P35" s="22"/>
      <c r="Q35" s="22"/>
      <c r="R35" s="22"/>
      <c r="S35" s="22"/>
      <c r="T35" s="22"/>
      <c r="U35" s="22"/>
      <c r="V35" s="22"/>
      <c r="W35" s="22"/>
      <c r="X35" s="22"/>
      <c r="Y35" s="22"/>
      <c r="Z35" s="22"/>
      <c r="AA35" s="22"/>
      <c r="AB35" s="22"/>
      <c r="AC35" s="22"/>
      <c r="AD35" s="22"/>
      <c r="AE35" s="23"/>
      <c r="AF35" s="39"/>
      <c r="AI35" s="8"/>
      <c r="AJ35" s="58"/>
    </row>
    <row r="36" spans="1:36" s="49" customFormat="1" ht="9.9499999999999993" customHeight="1">
      <c r="A36" s="47"/>
      <c r="B36" s="397"/>
      <c r="C36" s="398"/>
      <c r="D36" s="398"/>
      <c r="E36" s="398"/>
      <c r="F36" s="398"/>
      <c r="G36" s="398"/>
      <c r="H36" s="398"/>
      <c r="I36" s="398"/>
      <c r="J36" s="399"/>
      <c r="K36" s="403" t="s">
        <v>418</v>
      </c>
      <c r="L36" s="404"/>
      <c r="M36" s="47"/>
      <c r="N36" s="44"/>
      <c r="O36" s="44"/>
      <c r="P36" s="44"/>
      <c r="Q36" s="44"/>
      <c r="R36" s="44"/>
      <c r="S36" s="44"/>
      <c r="T36" s="44"/>
      <c r="U36" s="44"/>
      <c r="V36" s="44"/>
      <c r="W36" s="44"/>
      <c r="X36" s="44"/>
      <c r="Y36" s="44"/>
      <c r="Z36" s="44"/>
      <c r="AA36" s="44"/>
      <c r="AB36" s="44"/>
      <c r="AC36" s="44"/>
      <c r="AD36" s="44"/>
      <c r="AE36" s="48"/>
      <c r="AF36" s="48"/>
      <c r="AI36" s="44"/>
      <c r="AJ36" s="53"/>
    </row>
    <row r="37" spans="1:36" s="29" customFormat="1" ht="20.100000000000001" customHeight="1">
      <c r="A37" s="26"/>
      <c r="B37" s="392" t="s">
        <v>443</v>
      </c>
      <c r="C37" s="392"/>
      <c r="D37" s="392"/>
      <c r="E37" s="392"/>
      <c r="F37" s="392"/>
      <c r="G37" s="392"/>
      <c r="H37" s="392"/>
      <c r="I37" s="392"/>
      <c r="J37" s="392"/>
      <c r="K37" s="141" t="s">
        <v>444</v>
      </c>
      <c r="L37" s="144" t="str">
        <f>Blatt2!F50</f>
        <v/>
      </c>
      <c r="M37" s="59"/>
      <c r="N37" s="60"/>
      <c r="O37" s="60"/>
      <c r="P37" s="60"/>
      <c r="Q37" s="60"/>
      <c r="R37" s="60"/>
      <c r="S37" s="60"/>
      <c r="T37" s="60"/>
      <c r="U37" s="60"/>
      <c r="V37" s="60"/>
      <c r="W37" s="60"/>
      <c r="X37" s="60"/>
      <c r="Y37" s="60"/>
      <c r="Z37" s="60"/>
      <c r="AA37" s="60"/>
      <c r="AB37" s="60"/>
      <c r="AC37" s="60"/>
      <c r="AD37" s="27"/>
      <c r="AE37" s="28"/>
      <c r="AF37" s="28"/>
      <c r="AI37" s="27"/>
      <c r="AJ37" s="53"/>
    </row>
    <row r="38" spans="1:36" s="7" customFormat="1" ht="20.100000000000001" customHeight="1">
      <c r="A38" s="38"/>
      <c r="B38" s="392" t="s">
        <v>445</v>
      </c>
      <c r="C38" s="392"/>
      <c r="D38" s="392"/>
      <c r="E38" s="392"/>
      <c r="F38" s="392"/>
      <c r="G38" s="392"/>
      <c r="H38" s="392"/>
      <c r="I38" s="392"/>
      <c r="J38" s="392"/>
      <c r="K38" s="141" t="s">
        <v>446</v>
      </c>
      <c r="L38" s="142" t="str">
        <f>Blatt2!N50</f>
        <v/>
      </c>
      <c r="M38" s="38"/>
      <c r="N38" s="8"/>
      <c r="O38" s="8"/>
      <c r="P38" s="8"/>
      <c r="Q38" s="8"/>
      <c r="R38" s="8"/>
      <c r="S38" s="8"/>
      <c r="T38" s="8"/>
      <c r="U38" s="8"/>
      <c r="V38" s="8"/>
      <c r="W38" s="8"/>
      <c r="X38" s="8"/>
      <c r="Y38" s="8"/>
      <c r="Z38" s="8"/>
      <c r="AA38" s="8"/>
      <c r="AB38" s="8"/>
      <c r="AC38" s="8"/>
      <c r="AD38" s="8"/>
      <c r="AE38" s="39"/>
      <c r="AF38" s="39"/>
      <c r="AI38" s="8"/>
      <c r="AJ38" s="58"/>
    </row>
    <row r="39" spans="1:36" s="29" customFormat="1" ht="20.100000000000001" customHeight="1">
      <c r="A39" s="26"/>
      <c r="B39" s="392" t="s">
        <v>447</v>
      </c>
      <c r="C39" s="392"/>
      <c r="D39" s="392"/>
      <c r="E39" s="392"/>
      <c r="F39" s="392"/>
      <c r="G39" s="392"/>
      <c r="H39" s="392"/>
      <c r="I39" s="392"/>
      <c r="J39" s="392"/>
      <c r="K39" s="141" t="s">
        <v>448</v>
      </c>
      <c r="L39" s="142" t="str">
        <f>Blatt2!T50</f>
        <v/>
      </c>
      <c r="M39" s="26"/>
      <c r="N39" s="60"/>
      <c r="O39" s="60"/>
      <c r="P39" s="27"/>
      <c r="Q39" s="27"/>
      <c r="R39" s="27"/>
      <c r="S39" s="27"/>
      <c r="T39" s="60"/>
      <c r="U39" s="60"/>
      <c r="V39" s="27"/>
      <c r="W39" s="27"/>
      <c r="X39" s="27"/>
      <c r="Y39" s="27"/>
      <c r="Z39" s="27"/>
      <c r="AA39" s="27"/>
      <c r="AB39" s="60"/>
      <c r="AC39" s="60"/>
      <c r="AD39" s="27"/>
      <c r="AE39" s="28"/>
      <c r="AF39" s="28"/>
      <c r="AI39" s="27"/>
      <c r="AJ39" s="27"/>
    </row>
    <row r="40" spans="1:36" s="7" customFormat="1" ht="20.100000000000001" customHeight="1">
      <c r="A40" s="38"/>
      <c r="B40" s="392" t="s">
        <v>449</v>
      </c>
      <c r="C40" s="392"/>
      <c r="D40" s="392"/>
      <c r="E40" s="392"/>
      <c r="F40" s="392"/>
      <c r="G40" s="392"/>
      <c r="H40" s="392"/>
      <c r="I40" s="392"/>
      <c r="J40" s="392"/>
      <c r="K40" s="141" t="s">
        <v>450</v>
      </c>
      <c r="L40" s="142" t="str">
        <f>Blatt2!AB50</f>
        <v/>
      </c>
      <c r="M40" s="16"/>
      <c r="N40" s="17"/>
      <c r="O40" s="17"/>
      <c r="P40" s="17"/>
      <c r="Q40" s="17"/>
      <c r="R40" s="17"/>
      <c r="S40" s="17"/>
      <c r="T40" s="17"/>
      <c r="U40" s="17"/>
      <c r="V40" s="17"/>
      <c r="W40" s="17"/>
      <c r="X40" s="17"/>
      <c r="Y40" s="17"/>
      <c r="Z40" s="17"/>
      <c r="AA40" s="17"/>
      <c r="AB40" s="17"/>
      <c r="AC40" s="17"/>
      <c r="AD40" s="17"/>
      <c r="AE40" s="61"/>
      <c r="AF40" s="39"/>
      <c r="AI40" s="58"/>
      <c r="AJ40" s="8"/>
    </row>
    <row r="41" spans="1:36" s="49" customFormat="1" ht="8.25" customHeight="1">
      <c r="A41" s="47"/>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8"/>
      <c r="AI41" s="53"/>
    </row>
    <row r="42" spans="1:36" s="49" customFormat="1" ht="0.75" customHeight="1">
      <c r="A42" s="47"/>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8"/>
      <c r="AI42" s="53"/>
    </row>
    <row r="43" spans="1:36" ht="15">
      <c r="A43" s="9"/>
      <c r="B43" s="24" t="s">
        <v>451</v>
      </c>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5"/>
    </row>
    <row r="44" spans="1:36" s="29" customFormat="1" ht="11.25">
      <c r="A44" s="26"/>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8"/>
    </row>
    <row r="45" spans="1:36" ht="9.9499999999999993" customHeight="1">
      <c r="A45" s="9"/>
      <c r="B45" s="386" t="s">
        <v>416</v>
      </c>
      <c r="C45" s="387"/>
      <c r="D45" s="387"/>
      <c r="E45" s="387"/>
      <c r="F45" s="387"/>
      <c r="G45" s="387"/>
      <c r="H45" s="387"/>
      <c r="I45" s="387"/>
      <c r="J45" s="388"/>
      <c r="K45" s="400" t="s">
        <v>417</v>
      </c>
      <c r="L45" s="401"/>
      <c r="M45" s="30"/>
      <c r="N45" s="31"/>
      <c r="O45" s="31"/>
      <c r="P45" s="31"/>
      <c r="Q45" s="31"/>
      <c r="R45" s="31"/>
      <c r="S45" s="31"/>
      <c r="T45" s="31"/>
      <c r="U45" s="31"/>
      <c r="V45" s="32"/>
      <c r="W45" s="32"/>
      <c r="X45" s="32"/>
      <c r="Y45" s="32"/>
      <c r="Z45" s="32"/>
      <c r="AA45" s="32"/>
      <c r="AB45" s="31"/>
      <c r="AC45" s="31"/>
      <c r="AD45" s="31"/>
      <c r="AE45" s="33"/>
      <c r="AF45" s="25"/>
    </row>
    <row r="46" spans="1:36" ht="9.9499999999999993" customHeight="1">
      <c r="A46" s="9"/>
      <c r="B46" s="389"/>
      <c r="C46" s="390"/>
      <c r="D46" s="390"/>
      <c r="E46" s="390"/>
      <c r="F46" s="390"/>
      <c r="G46" s="390"/>
      <c r="H46" s="390"/>
      <c r="I46" s="390"/>
      <c r="J46" s="391"/>
      <c r="K46" s="349" t="s">
        <v>418</v>
      </c>
      <c r="L46" s="350"/>
      <c r="M46" s="34"/>
      <c r="N46" s="2"/>
      <c r="O46" s="35"/>
      <c r="P46" s="2"/>
      <c r="Q46" s="2"/>
      <c r="R46" s="2"/>
      <c r="S46" s="2"/>
      <c r="T46" s="2"/>
      <c r="U46" s="2"/>
      <c r="V46" s="36"/>
      <c r="W46" s="36"/>
      <c r="X46" s="36"/>
      <c r="Y46" s="36"/>
      <c r="Z46" s="36"/>
      <c r="AA46" s="27"/>
      <c r="AB46" s="2"/>
      <c r="AC46" s="2"/>
      <c r="AD46" s="2"/>
      <c r="AE46" s="28"/>
      <c r="AF46" s="28"/>
      <c r="AH46" s="37"/>
    </row>
    <row r="47" spans="1:36" s="7" customFormat="1" ht="20.100000000000001" customHeight="1">
      <c r="A47" s="38"/>
      <c r="B47" s="381" t="s">
        <v>452</v>
      </c>
      <c r="C47" s="382"/>
      <c r="D47" s="382"/>
      <c r="E47" s="382"/>
      <c r="F47" s="382"/>
      <c r="G47" s="382"/>
      <c r="H47" s="382"/>
      <c r="I47" s="382"/>
      <c r="J47" s="383"/>
      <c r="K47" s="145" t="s">
        <v>453</v>
      </c>
      <c r="L47" s="146" t="str">
        <f>Blatt2!AG57</f>
        <v/>
      </c>
      <c r="M47" s="16"/>
      <c r="N47" s="17"/>
      <c r="O47" s="17"/>
      <c r="P47" s="17"/>
      <c r="Q47" s="17"/>
      <c r="R47" s="17"/>
      <c r="S47" s="17"/>
      <c r="T47" s="17"/>
      <c r="U47" s="17"/>
      <c r="V47" s="17"/>
      <c r="W47" s="17"/>
      <c r="X47" s="17"/>
      <c r="Y47" s="17"/>
      <c r="Z47" s="17"/>
      <c r="AA47" s="17"/>
      <c r="AB47" s="17"/>
      <c r="AC47" s="17"/>
      <c r="AD47" s="17"/>
      <c r="AE47" s="61"/>
      <c r="AF47" s="39"/>
    </row>
    <row r="48" spans="1:36" ht="12.75" customHeight="1">
      <c r="A48" s="9"/>
      <c r="B48" s="2"/>
      <c r="C48" s="2"/>
      <c r="D48" s="2"/>
      <c r="E48" s="2"/>
      <c r="F48" s="2"/>
      <c r="G48" s="2"/>
      <c r="H48" s="44"/>
      <c r="I48" s="44"/>
      <c r="J48" s="44"/>
      <c r="K48" s="44"/>
      <c r="L48" s="44"/>
      <c r="M48" s="44"/>
      <c r="N48" s="2"/>
      <c r="O48" s="2"/>
      <c r="P48" s="2"/>
      <c r="Q48" s="2"/>
      <c r="R48" s="2"/>
      <c r="S48" s="2"/>
      <c r="T48" s="2"/>
      <c r="U48" s="2"/>
      <c r="V48" s="44"/>
      <c r="W48" s="44"/>
      <c r="X48" s="44"/>
      <c r="Y48" s="44"/>
      <c r="Z48" s="44"/>
      <c r="AA48" s="44"/>
      <c r="AB48" s="2"/>
      <c r="AC48" s="2"/>
      <c r="AD48" s="2"/>
      <c r="AE48" s="2"/>
      <c r="AF48" s="25"/>
    </row>
    <row r="49" spans="1:35" ht="12.75" customHeight="1">
      <c r="A49" s="9"/>
      <c r="B49" s="24" t="s">
        <v>523</v>
      </c>
      <c r="C49" s="2"/>
      <c r="D49" s="2"/>
      <c r="E49" s="2"/>
      <c r="F49" s="2"/>
      <c r="G49" s="2"/>
      <c r="H49" s="44"/>
      <c r="I49" s="44"/>
      <c r="J49" s="44"/>
      <c r="K49" s="44"/>
      <c r="L49" s="44"/>
      <c r="M49" s="44"/>
      <c r="N49" s="2"/>
      <c r="O49" s="2"/>
      <c r="P49" s="2"/>
      <c r="Q49" s="2"/>
      <c r="R49" s="2"/>
      <c r="S49" s="2"/>
      <c r="T49" s="2"/>
      <c r="U49" s="2"/>
      <c r="V49" s="44"/>
      <c r="W49" s="44"/>
      <c r="X49" s="44"/>
      <c r="Y49" s="44"/>
      <c r="Z49" s="44"/>
      <c r="AA49" s="44"/>
      <c r="AB49" s="2"/>
      <c r="AC49" s="2"/>
      <c r="AD49" s="2"/>
      <c r="AE49" s="2"/>
      <c r="AF49" s="25"/>
    </row>
    <row r="50" spans="1:35" ht="9.75" customHeight="1">
      <c r="A50" s="9"/>
      <c r="B50" s="386" t="s">
        <v>416</v>
      </c>
      <c r="C50" s="387"/>
      <c r="D50" s="387"/>
      <c r="E50" s="387"/>
      <c r="F50" s="387"/>
      <c r="G50" s="387"/>
      <c r="H50" s="387"/>
      <c r="I50" s="387"/>
      <c r="J50" s="388"/>
      <c r="K50" s="400" t="s">
        <v>417</v>
      </c>
      <c r="L50" s="401"/>
      <c r="M50" s="30"/>
      <c r="N50" s="31"/>
      <c r="O50" s="31"/>
      <c r="P50" s="31"/>
      <c r="Q50" s="31"/>
      <c r="R50" s="31"/>
      <c r="S50" s="31"/>
      <c r="T50" s="31"/>
      <c r="U50" s="31"/>
      <c r="V50" s="32"/>
      <c r="W50" s="32"/>
      <c r="X50" s="32"/>
      <c r="Y50" s="32"/>
      <c r="Z50" s="32"/>
      <c r="AA50" s="32"/>
      <c r="AB50" s="31"/>
      <c r="AC50" s="31"/>
      <c r="AD50" s="31"/>
      <c r="AE50" s="33"/>
      <c r="AF50" s="25"/>
    </row>
    <row r="51" spans="1:35" ht="9.75" customHeight="1">
      <c r="A51" s="9"/>
      <c r="B51" s="389"/>
      <c r="C51" s="390"/>
      <c r="D51" s="390"/>
      <c r="E51" s="390"/>
      <c r="F51" s="390"/>
      <c r="G51" s="390"/>
      <c r="H51" s="390"/>
      <c r="I51" s="390"/>
      <c r="J51" s="391"/>
      <c r="K51" s="349" t="s">
        <v>418</v>
      </c>
      <c r="L51" s="350"/>
      <c r="M51" s="34"/>
      <c r="N51" s="2"/>
      <c r="O51" s="35"/>
      <c r="P51" s="2"/>
      <c r="Q51" s="2"/>
      <c r="R51" s="2"/>
      <c r="S51" s="2"/>
      <c r="T51" s="2"/>
      <c r="U51" s="2"/>
      <c r="V51" s="36"/>
      <c r="W51" s="36"/>
      <c r="X51" s="36"/>
      <c r="Y51" s="36"/>
      <c r="Z51" s="36"/>
      <c r="AA51" s="27"/>
      <c r="AB51" s="2"/>
      <c r="AC51" s="2"/>
      <c r="AD51" s="2"/>
      <c r="AE51" s="28"/>
      <c r="AF51" s="25"/>
    </row>
    <row r="52" spans="1:35" ht="18" customHeight="1">
      <c r="A52" s="9"/>
      <c r="B52" s="381" t="s">
        <v>233</v>
      </c>
      <c r="C52" s="382"/>
      <c r="D52" s="382"/>
      <c r="E52" s="382"/>
      <c r="F52" s="382"/>
      <c r="G52" s="382"/>
      <c r="H52" s="382"/>
      <c r="I52" s="382"/>
      <c r="J52" s="383"/>
      <c r="K52" s="145" t="s">
        <v>522</v>
      </c>
      <c r="L52" s="146" t="str">
        <f>Blatt2!AG60</f>
        <v/>
      </c>
      <c r="M52" s="16"/>
      <c r="N52" s="17"/>
      <c r="O52" s="17"/>
      <c r="P52" s="17"/>
      <c r="Q52" s="17"/>
      <c r="R52" s="17"/>
      <c r="S52" s="17"/>
      <c r="T52" s="17"/>
      <c r="U52" s="17"/>
      <c r="V52" s="17"/>
      <c r="W52" s="17"/>
      <c r="X52" s="17"/>
      <c r="Y52" s="17"/>
      <c r="Z52" s="17"/>
      <c r="AA52" s="17"/>
      <c r="AB52" s="17"/>
      <c r="AC52" s="17"/>
      <c r="AD52" s="17"/>
      <c r="AE52" s="61"/>
      <c r="AF52" s="25"/>
    </row>
    <row r="53" spans="1:35" s="29" customFormat="1" ht="15" customHeight="1">
      <c r="A53" s="40"/>
      <c r="B53" s="62"/>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2"/>
      <c r="AI53" s="27"/>
    </row>
    <row r="54" spans="1:35" s="29" customFormat="1" ht="11.25">
      <c r="S54" s="63"/>
      <c r="T54" s="63"/>
      <c r="U54" s="63"/>
      <c r="V54" s="63"/>
      <c r="W54" s="63"/>
      <c r="X54" s="63"/>
      <c r="AI54" s="27"/>
    </row>
    <row r="55" spans="1:35" s="29" customFormat="1" ht="11.25">
      <c r="G55" s="64"/>
      <c r="L55" s="44"/>
      <c r="S55" s="63"/>
      <c r="T55" s="63"/>
      <c r="U55" s="63"/>
      <c r="V55" s="63"/>
      <c r="W55" s="63"/>
      <c r="X55" s="63"/>
      <c r="AA55" s="65"/>
      <c r="AI55" s="27"/>
    </row>
    <row r="56" spans="1:35" s="29" customFormat="1" ht="11.25">
      <c r="AI56" s="27"/>
    </row>
  </sheetData>
  <sheetProtection password="DEC5" sheet="1" objects="1" scenarios="1" selectLockedCells="1" selectUnlockedCells="1"/>
  <mergeCells count="46">
    <mergeCell ref="A1:K1"/>
    <mergeCell ref="L1:O1"/>
    <mergeCell ref="P1:AF1"/>
    <mergeCell ref="B3:E3"/>
    <mergeCell ref="F3:P3"/>
    <mergeCell ref="Q3:U3"/>
    <mergeCell ref="V3:AE3"/>
    <mergeCell ref="B50:J51"/>
    <mergeCell ref="K50:L50"/>
    <mergeCell ref="K51:L51"/>
    <mergeCell ref="B52:J52"/>
    <mergeCell ref="V5:AE5"/>
    <mergeCell ref="K18:L18"/>
    <mergeCell ref="B17:J18"/>
    <mergeCell ref="B12:J12"/>
    <mergeCell ref="B28:J28"/>
    <mergeCell ref="B29:J29"/>
    <mergeCell ref="B47:J47"/>
    <mergeCell ref="K45:L45"/>
    <mergeCell ref="K36:L36"/>
    <mergeCell ref="B38:J38"/>
    <mergeCell ref="B39:J39"/>
    <mergeCell ref="B37:J37"/>
    <mergeCell ref="B40:J40"/>
    <mergeCell ref="B45:J46"/>
    <mergeCell ref="K46:L46"/>
    <mergeCell ref="F4:P4"/>
    <mergeCell ref="Q5:U5"/>
    <mergeCell ref="K10:L10"/>
    <mergeCell ref="B26:J26"/>
    <mergeCell ref="B27:J27"/>
    <mergeCell ref="B23:J23"/>
    <mergeCell ref="B24:J24"/>
    <mergeCell ref="B19:J19"/>
    <mergeCell ref="B20:J20"/>
    <mergeCell ref="B21:J21"/>
    <mergeCell ref="B31:J31"/>
    <mergeCell ref="B35:J36"/>
    <mergeCell ref="K35:L35"/>
    <mergeCell ref="B25:J25"/>
    <mergeCell ref="B30:J30"/>
    <mergeCell ref="B22:J22"/>
    <mergeCell ref="K11:L11"/>
    <mergeCell ref="B13:J13"/>
    <mergeCell ref="K17:L17"/>
    <mergeCell ref="B10:J11"/>
  </mergeCells>
  <phoneticPr fontId="28" type="noConversion"/>
  <pageMargins left="0.78740157480314965" right="0.78740157480314965" top="0.47244094488188981" bottom="0.47244094488188981" header="0.51181102362204722" footer="0.31496062992125984"/>
  <pageSetup paperSize="9" scale="96" orientation="portrait" horizontalDpi="4294967293" r:id="rId1"/>
  <headerFooter alignWithMargins="0">
    <oddFooter>&amp;RRevision 05</oddFooter>
  </headerFooter>
  <rowBreaks count="1" manualBreakCount="1">
    <brk id="54" max="31"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dimension ref="A1:IN646"/>
  <sheetViews>
    <sheetView showWhiteSpace="0" view="pageLayout" zoomScale="115" zoomScaleNormal="100" zoomScaleSheetLayoutView="100" zoomScalePageLayoutView="115" workbookViewId="0">
      <selection activeCell="F8" sqref="F8:F9"/>
    </sheetView>
  </sheetViews>
  <sheetFormatPr baseColWidth="10" defaultRowHeight="15"/>
  <cols>
    <col min="1" max="1" width="5.140625" style="100" bestFit="1" customWidth="1"/>
    <col min="2" max="2" width="30.28515625" style="115" customWidth="1"/>
    <col min="3" max="3" width="31.7109375" style="116" customWidth="1"/>
    <col min="4" max="4" width="14.5703125" style="2" customWidth="1"/>
    <col min="5" max="5" width="29.85546875" style="117" customWidth="1"/>
    <col min="6" max="6" width="7.7109375" style="101" bestFit="1" customWidth="1"/>
    <col min="7" max="7" width="3.7109375" style="71" customWidth="1"/>
    <col min="8" max="8" width="32" style="644" customWidth="1"/>
    <col min="9" max="9" width="32" style="72" hidden="1" customWidth="1"/>
    <col min="10" max="10" width="0.28515625" style="73" hidden="1" customWidth="1"/>
    <col min="11" max="11" width="32" style="71" customWidth="1"/>
    <col min="12" max="16384" width="11.42578125" style="71"/>
  </cols>
  <sheetData>
    <row r="1" spans="1:11" ht="18">
      <c r="A1" s="66"/>
      <c r="B1" s="67"/>
      <c r="C1" s="68" t="s">
        <v>579</v>
      </c>
      <c r="D1" s="69" t="s">
        <v>580</v>
      </c>
      <c r="E1" s="69" t="str">
        <f>IF(AND(Blatt1!$B$8="",Blatt1!$B$9=""),"",IF(Blatt1!$B$9="",Blatt1!$B$8,IF(Blatt1!$B$8="",Blatt1!$B$9,Blatt1!$B$8&amp;", "&amp;Blatt1!$B$9)))</f>
        <v/>
      </c>
      <c r="F1" s="70"/>
      <c r="H1" s="644">
        <v>1</v>
      </c>
    </row>
    <row r="2" spans="1:11" ht="18" customHeight="1">
      <c r="A2" s="74"/>
      <c r="B2" s="75"/>
      <c r="C2" s="76" t="s">
        <v>581</v>
      </c>
      <c r="D2" s="77" t="s">
        <v>582</v>
      </c>
      <c r="E2" s="430" t="str">
        <f>IF(Blatt1!B13="","",Blatt1!B13)</f>
        <v/>
      </c>
      <c r="F2" s="431"/>
    </row>
    <row r="3" spans="1:11" s="83" customFormat="1" ht="15.75">
      <c r="A3" s="78"/>
      <c r="B3" s="79"/>
      <c r="C3" s="80" t="s">
        <v>583</v>
      </c>
      <c r="D3" s="81" t="s">
        <v>584</v>
      </c>
      <c r="E3" s="261" t="str">
        <f>IF(Blatt1!F4="","",Blatt1!F4)</f>
        <v/>
      </c>
      <c r="F3" s="82"/>
      <c r="H3" s="645"/>
      <c r="I3" s="72"/>
      <c r="J3" s="84"/>
    </row>
    <row r="4" spans="1:11" s="83" customFormat="1" ht="15.75">
      <c r="A4" s="85" t="s">
        <v>585</v>
      </c>
      <c r="B4" s="86" t="str">
        <f t="shared" ref="B4:B17" si="0">IF(H$1=1,I4,J4)</f>
        <v>Frage</v>
      </c>
      <c r="C4" s="239"/>
      <c r="D4" s="87" t="s">
        <v>586</v>
      </c>
      <c r="E4" s="88"/>
      <c r="F4" s="89" t="s">
        <v>587</v>
      </c>
      <c r="H4" s="645"/>
      <c r="I4" s="90" t="s">
        <v>588</v>
      </c>
      <c r="J4" s="91" t="s">
        <v>589</v>
      </c>
    </row>
    <row r="5" spans="1:11" s="92" customFormat="1" ht="15.75" customHeight="1">
      <c r="A5" s="262" t="s">
        <v>590</v>
      </c>
      <c r="B5" s="450" t="str">
        <f>IF(H$1=1,I5,J5)</f>
        <v>Planung der Produktentwicklung (nur zu bewerten, wenn Produktentwicklung vorhanden)</v>
      </c>
      <c r="C5" s="451"/>
      <c r="D5" s="451"/>
      <c r="E5" s="451"/>
      <c r="F5" s="452"/>
      <c r="H5" s="646"/>
      <c r="I5" s="90" t="s">
        <v>620</v>
      </c>
      <c r="J5" s="292" t="s">
        <v>639</v>
      </c>
    </row>
    <row r="6" spans="1:11" s="255" customFormat="1" ht="18" customHeight="1">
      <c r="A6" s="253" t="s">
        <v>591</v>
      </c>
      <c r="B6" s="486" t="str">
        <f t="shared" si="0"/>
        <v>Liegen die Forderungen des Kunden vor?</v>
      </c>
      <c r="C6" s="487"/>
      <c r="D6" s="442"/>
      <c r="E6" s="443"/>
      <c r="F6" s="446"/>
      <c r="H6" s="647"/>
      <c r="I6" s="256" t="s">
        <v>593</v>
      </c>
      <c r="J6" s="257" t="s">
        <v>594</v>
      </c>
    </row>
    <row r="7" spans="1:11" s="258" customFormat="1" ht="64.5" customHeight="1">
      <c r="A7" s="254"/>
      <c r="B7" s="490" t="str">
        <f>IF(H$1=1,I7,J7)</f>
        <v>­ Zeichnungen, Normen, Spezifikationen, Lastenheft
­ Technische Lieferbedingungen, Prüfvorschriften 
­ Qualitätsvereinbarungen, Zielvereinbarungen 
­ Wichtige Produkt-/Prozeßmerkmale</v>
      </c>
      <c r="C7" s="491"/>
      <c r="D7" s="444"/>
      <c r="E7" s="445"/>
      <c r="F7" s="447"/>
      <c r="H7" s="648"/>
      <c r="I7" s="259" t="s">
        <v>595</v>
      </c>
      <c r="J7" s="260" t="s">
        <v>596</v>
      </c>
      <c r="K7" s="293"/>
    </row>
    <row r="8" spans="1:11" s="92" customFormat="1" ht="32.25" customHeight="1">
      <c r="A8" s="94" t="s">
        <v>597</v>
      </c>
      <c r="B8" s="488" t="str">
        <f t="shared" si="0"/>
        <v>Ist ein Produktentwicklungsplan vorhanden und sind die Zielvorgaben eingehalten?</v>
      </c>
      <c r="C8" s="489"/>
      <c r="D8" s="459"/>
      <c r="E8" s="460"/>
      <c r="F8" s="463"/>
      <c r="H8" s="646"/>
      <c r="I8" s="90" t="s">
        <v>599</v>
      </c>
      <c r="J8" s="93" t="s">
        <v>600</v>
      </c>
    </row>
    <row r="9" spans="1:11" s="96" customFormat="1" ht="79.5" customHeight="1">
      <c r="A9" s="95"/>
      <c r="B9" s="482" t="str">
        <f t="shared" si="0"/>
        <v>­ Kosten 
­ Termine: Planungs-/Beschaffungsfreigabe, Änderungsstop,
­ Serientermin 
­ Erstmustertermin
­ Kapazitätsstudie</v>
      </c>
      <c r="C9" s="483"/>
      <c r="D9" s="461"/>
      <c r="E9" s="462"/>
      <c r="F9" s="464"/>
      <c r="H9" s="649"/>
      <c r="I9" s="97" t="s">
        <v>601</v>
      </c>
      <c r="J9" s="98" t="s">
        <v>602</v>
      </c>
    </row>
    <row r="10" spans="1:11" s="92" customFormat="1" ht="32.25" customHeight="1">
      <c r="A10" s="94" t="s">
        <v>603</v>
      </c>
      <c r="B10" s="488" t="str">
        <f t="shared" si="0"/>
        <v>Sind die Kapazitäten für die Realisierung der Produktentwicklung geplant?</v>
      </c>
      <c r="C10" s="489"/>
      <c r="D10" s="459"/>
      <c r="E10" s="460"/>
      <c r="F10" s="463"/>
      <c r="H10" s="646"/>
      <c r="I10" s="90" t="s">
        <v>604</v>
      </c>
      <c r="J10" s="93" t="s">
        <v>605</v>
      </c>
    </row>
    <row r="11" spans="1:11" s="96" customFormat="1" ht="75.75" customHeight="1">
      <c r="A11" s="95"/>
      <c r="B11" s="482" t="str">
        <f t="shared" si="0"/>
        <v xml:space="preserve">­ Qualifiziertes Personal
­ Durchlaufzeiten 
­ Gebäude, Räumlichkeiten (für Versuchs-/Prototypenbau
­ Werkzeuge, Einrichtungen 
­ Test-/Prüf-/Laboreinrichtungen </v>
      </c>
      <c r="C11" s="483"/>
      <c r="D11" s="461"/>
      <c r="E11" s="462"/>
      <c r="F11" s="464"/>
      <c r="H11" s="649"/>
      <c r="I11" s="97" t="s">
        <v>606</v>
      </c>
      <c r="J11" s="98" t="s">
        <v>607</v>
      </c>
    </row>
    <row r="12" spans="1:11" s="92" customFormat="1" ht="32.25" customHeight="1">
      <c r="A12" s="159" t="s">
        <v>608</v>
      </c>
      <c r="B12" s="486" t="str">
        <f t="shared" si="0"/>
        <v>Sind die Forderungen an das Produkt ermittelt und berücksichtigt?</v>
      </c>
      <c r="C12" s="487"/>
      <c r="D12" s="442"/>
      <c r="E12" s="443"/>
      <c r="F12" s="446"/>
      <c r="H12" s="646"/>
      <c r="I12" s="90" t="s">
        <v>609</v>
      </c>
      <c r="J12" s="93" t="s">
        <v>610</v>
      </c>
    </row>
    <row r="13" spans="1:11" s="96" customFormat="1" ht="23.25" customHeight="1">
      <c r="A13" s="241"/>
      <c r="B13" s="476" t="str">
        <f t="shared" si="0"/>
        <v>­ wichtige Merkmale, Gesetzesforderungen</v>
      </c>
      <c r="C13" s="477"/>
      <c r="D13" s="444"/>
      <c r="E13" s="445"/>
      <c r="F13" s="447"/>
      <c r="H13" s="649"/>
      <c r="I13" s="97" t="s">
        <v>611</v>
      </c>
      <c r="J13" s="98" t="s">
        <v>612</v>
      </c>
    </row>
    <row r="14" spans="1:11" s="92" customFormat="1" ht="33" customHeight="1">
      <c r="A14" s="159" t="s">
        <v>613</v>
      </c>
      <c r="B14" s="486" t="str">
        <f t="shared" si="0"/>
        <v>Wurde auf Grundlage der vorliegenden Forderungen die Machbarkeit ermittelt?</v>
      </c>
      <c r="C14" s="487"/>
      <c r="D14" s="442"/>
      <c r="E14" s="443"/>
      <c r="F14" s="446"/>
      <c r="H14" s="646"/>
      <c r="I14" s="90" t="s">
        <v>614</v>
      </c>
      <c r="J14" s="93" t="s">
        <v>615</v>
      </c>
    </row>
    <row r="15" spans="1:11" s="96" customFormat="1" ht="21.75" customHeight="1">
      <c r="A15" s="241"/>
      <c r="B15" s="476" t="str">
        <f>IF(H$1=1,I15,J15)</f>
        <v>-Herstellbarkeitsanalyse</v>
      </c>
      <c r="C15" s="477"/>
      <c r="D15" s="444"/>
      <c r="E15" s="445"/>
      <c r="F15" s="447"/>
      <c r="H15" s="649"/>
      <c r="I15" s="97" t="s">
        <v>616</v>
      </c>
      <c r="J15" s="98" t="s">
        <v>617</v>
      </c>
    </row>
    <row r="16" spans="1:11" s="92" customFormat="1" ht="31.5" customHeight="1">
      <c r="A16" s="159" t="s">
        <v>618</v>
      </c>
      <c r="B16" s="486" t="str">
        <f>IF(H$1=1,I16,J16)</f>
        <v>Sind für die Projektabwicklung die erforderlichen personellen und technischen Voraussetzungen geplant?</v>
      </c>
      <c r="C16" s="487"/>
      <c r="D16" s="442"/>
      <c r="E16" s="443"/>
      <c r="F16" s="446"/>
      <c r="H16" s="646"/>
      <c r="I16" s="90" t="s">
        <v>621</v>
      </c>
      <c r="J16" s="287" t="s">
        <v>631</v>
      </c>
    </row>
    <row r="17" spans="1:10" s="96" customFormat="1" ht="102" customHeight="1">
      <c r="A17" s="160"/>
      <c r="B17" s="476" t="str">
        <f t="shared" si="0"/>
        <v>­ Projektleitung, Projektplanungsteam/Verantwortlichkeiten
­ Kommunikationsmöglichkeiten (Datenfernübertragung)
­ Informationsfluß von und zum Kunden während der Planung
  (turnusmäßige Treffen, Konferenzen)
­ Werkzeuge/Einrichtung
­ Test-/Prüf-/Laboreinrichtung
­ Termincontrolling</v>
      </c>
      <c r="C17" s="477"/>
      <c r="D17" s="444"/>
      <c r="E17" s="445"/>
      <c r="F17" s="447"/>
      <c r="H17" s="649"/>
      <c r="I17" s="97" t="s">
        <v>619</v>
      </c>
      <c r="J17" s="98" t="s">
        <v>0</v>
      </c>
    </row>
    <row r="18" spans="1:10" s="102" customFormat="1">
      <c r="A18" s="100"/>
      <c r="B18" s="242"/>
      <c r="C18" s="242"/>
      <c r="D18" s="243"/>
      <c r="E18" s="243"/>
      <c r="F18" s="244"/>
      <c r="H18" s="650"/>
      <c r="I18" s="90"/>
      <c r="J18" s="90"/>
    </row>
    <row r="19" spans="1:10" s="92" customFormat="1" ht="15.75" customHeight="1">
      <c r="A19" s="263" t="s">
        <v>1</v>
      </c>
      <c r="B19" s="450" t="str">
        <f>IF(H$1=1,I19,J19)</f>
        <v>Realisierung der Produktentwicklung (nur zu bewerten, wenn Produktentwicklung vorhanden)</v>
      </c>
      <c r="C19" s="451"/>
      <c r="D19" s="451"/>
      <c r="E19" s="451"/>
      <c r="F19" s="452"/>
      <c r="H19" s="646"/>
      <c r="I19" s="90" t="s">
        <v>622</v>
      </c>
      <c r="J19" s="287" t="s">
        <v>639</v>
      </c>
    </row>
    <row r="20" spans="1:10" s="102" customFormat="1" ht="37.5" customHeight="1">
      <c r="A20" s="238" t="s">
        <v>3</v>
      </c>
      <c r="B20" s="486" t="str">
        <f>IF(H$1=1,I20,J20)</f>
        <v>Ist die Konstruktions-FMEA erstellt und sind die Verbesserungsmaßnahmen festgelegt?</v>
      </c>
      <c r="C20" s="487"/>
      <c r="D20" s="442"/>
      <c r="E20" s="443"/>
      <c r="F20" s="296"/>
      <c r="H20" s="650"/>
      <c r="I20" s="97" t="s">
        <v>4</v>
      </c>
      <c r="J20" s="104" t="s">
        <v>5</v>
      </c>
    </row>
    <row r="21" spans="1:10" s="92" customFormat="1" ht="30.75" customHeight="1">
      <c r="A21" s="159" t="s">
        <v>6</v>
      </c>
      <c r="B21" s="486" t="str">
        <f t="shared" ref="B21:B28" si="1">IF(H$1=1,I21,J21)</f>
        <v>Ist die Konstruktions-FMEA im Projektablauf aktualisiert und sind die festgelegten Maßnahmen realisiert?</v>
      </c>
      <c r="C21" s="487"/>
      <c r="D21" s="442"/>
      <c r="E21" s="443"/>
      <c r="F21" s="484"/>
      <c r="H21" s="646"/>
      <c r="I21" s="90" t="s">
        <v>7</v>
      </c>
      <c r="J21" s="90" t="s">
        <v>8</v>
      </c>
    </row>
    <row r="22" spans="1:10" s="96" customFormat="1" ht="76.5" customHeight="1">
      <c r="A22" s="160"/>
      <c r="B22" s="476" t="str">
        <f>IF(H$1=1,I22,J22)</f>
        <v>­ Wichtige Parameter/Merkmale, Gesetzesforderungen 
­ Funktion, Einbaumaße
­ Material
­ Transport (intern/extern)
­ Produktspezifische Maßnahmen aus der Prozeß-FMEA.</v>
      </c>
      <c r="C22" s="477"/>
      <c r="D22" s="444"/>
      <c r="E22" s="445"/>
      <c r="F22" s="485"/>
      <c r="H22" s="649"/>
      <c r="I22" s="97" t="s">
        <v>9</v>
      </c>
      <c r="J22" s="98" t="s">
        <v>10</v>
      </c>
    </row>
    <row r="23" spans="1:10" s="92" customFormat="1" ht="17.25" customHeight="1">
      <c r="A23" s="159" t="s">
        <v>11</v>
      </c>
      <c r="B23" s="486" t="str">
        <f t="shared" si="1"/>
        <v>Ist ein QM-Plan erstellt?</v>
      </c>
      <c r="C23" s="487"/>
      <c r="D23" s="442"/>
      <c r="E23" s="443"/>
      <c r="F23" s="484"/>
      <c r="H23" s="646"/>
      <c r="I23" s="90" t="s">
        <v>12</v>
      </c>
      <c r="J23" s="93" t="s">
        <v>13</v>
      </c>
    </row>
    <row r="24" spans="1:10" s="96" customFormat="1" ht="53.25" customHeight="1">
      <c r="A24" s="160"/>
      <c r="B24" s="476" t="str">
        <f t="shared" si="1"/>
        <v>­ Festlegung und Kennzeichnung signifikanter Merkmale
­ Aufstellung des Prüfablaufplanes 
­ Prüfungen an zweckmäßigen Stellen der Produktrealisierung</v>
      </c>
      <c r="C24" s="477"/>
      <c r="D24" s="444"/>
      <c r="E24" s="445"/>
      <c r="F24" s="485"/>
      <c r="H24" s="649"/>
      <c r="I24" s="97" t="s">
        <v>14</v>
      </c>
      <c r="J24" s="98" t="s">
        <v>15</v>
      </c>
    </row>
    <row r="25" spans="1:10" s="92" customFormat="1" ht="33" customHeight="1">
      <c r="A25" s="159" t="s">
        <v>16</v>
      </c>
      <c r="B25" s="486" t="str">
        <f t="shared" si="1"/>
        <v>Sind die zum jeweiligen Zeitpunkt erforderlichen Freigaben/Eignungsnachweise vorhanden?</v>
      </c>
      <c r="C25" s="487"/>
      <c r="D25" s="442"/>
      <c r="E25" s="443"/>
      <c r="F25" s="484"/>
      <c r="H25" s="646"/>
      <c r="I25" s="90" t="s">
        <v>17</v>
      </c>
      <c r="J25" s="93" t="s">
        <v>18</v>
      </c>
    </row>
    <row r="26" spans="1:10" s="96" customFormat="1" ht="47.25" customHeight="1">
      <c r="A26" s="160"/>
      <c r="B26" s="476" t="str">
        <f t="shared" si="1"/>
        <v>­ Produkterprobung (z. B. Einbauprüfung, Funktionstest,
  Lebensdauerprüfung, Umweltsimulation)
­ Vorserienmuster</v>
      </c>
      <c r="C26" s="477"/>
      <c r="D26" s="444"/>
      <c r="E26" s="445"/>
      <c r="F26" s="485"/>
      <c r="H26" s="649"/>
      <c r="I26" s="97" t="s">
        <v>19</v>
      </c>
      <c r="J26" s="98" t="s">
        <v>20</v>
      </c>
    </row>
    <row r="27" spans="1:10" s="92" customFormat="1" ht="16.5" customHeight="1">
      <c r="A27" s="159" t="s">
        <v>21</v>
      </c>
      <c r="B27" s="486" t="str">
        <f t="shared" si="1"/>
        <v>Sind die erforderlichen Kapazitäten vorhanden?</v>
      </c>
      <c r="C27" s="487"/>
      <c r="D27" s="442"/>
      <c r="E27" s="443"/>
      <c r="F27" s="484"/>
      <c r="H27" s="646"/>
      <c r="I27" s="90" t="s">
        <v>22</v>
      </c>
      <c r="J27" s="93" t="s">
        <v>23</v>
      </c>
    </row>
    <row r="28" spans="1:10" s="96" customFormat="1" ht="60" customHeight="1">
      <c r="A28" s="160"/>
      <c r="B28" s="476" t="str">
        <f t="shared" si="1"/>
        <v>­ Qualifiziertes Personal
­ Gebäude, Räumlichkeiten
­ Werkzeuge/Einrichtungen 
­ Test-/Prüf-/Laboreinrichtungen</v>
      </c>
      <c r="C28" s="477"/>
      <c r="D28" s="444"/>
      <c r="E28" s="445"/>
      <c r="F28" s="485"/>
      <c r="H28" s="649"/>
      <c r="I28" s="97" t="s">
        <v>24</v>
      </c>
      <c r="J28" s="98" t="s">
        <v>25</v>
      </c>
    </row>
    <row r="29" spans="1:10" s="92" customFormat="1" ht="15.75" customHeight="1">
      <c r="A29" s="263" t="s">
        <v>26</v>
      </c>
      <c r="B29" s="450" t="str">
        <f t="shared" ref="B29:B41" si="2">IF(H$1=1,I29,J29)</f>
        <v>Planung der Prozeßentwicklung</v>
      </c>
      <c r="C29" s="451"/>
      <c r="D29" s="451"/>
      <c r="E29" s="451"/>
      <c r="F29" s="452"/>
      <c r="H29" s="646"/>
      <c r="I29" s="90" t="s">
        <v>27</v>
      </c>
      <c r="J29" s="90" t="s">
        <v>2</v>
      </c>
    </row>
    <row r="30" spans="1:10" s="92" customFormat="1" ht="15.75" customHeight="1">
      <c r="A30" s="159" t="s">
        <v>28</v>
      </c>
      <c r="B30" s="440" t="str">
        <f t="shared" si="2"/>
        <v>Liegen die Forderungen an das Produkt vor?</v>
      </c>
      <c r="C30" s="441"/>
      <c r="D30" s="442"/>
      <c r="E30" s="443"/>
      <c r="F30" s="446"/>
      <c r="H30" s="646"/>
      <c r="I30" s="90" t="s">
        <v>29</v>
      </c>
      <c r="J30" s="93" t="s">
        <v>30</v>
      </c>
    </row>
    <row r="31" spans="1:10" s="96" customFormat="1" ht="57.75" customHeight="1">
      <c r="A31" s="160"/>
      <c r="B31" s="476" t="str">
        <f>IF(H$1=1,I31,J31)</f>
        <v xml:space="preserve">­ Kundenforderungen
­ Qualitäts-/Zielvereinbarungen 
­ Wichtige Merkmale
­ Material </v>
      </c>
      <c r="C31" s="477"/>
      <c r="D31" s="444"/>
      <c r="E31" s="445"/>
      <c r="F31" s="447"/>
      <c r="H31" s="649"/>
      <c r="I31" s="97" t="s">
        <v>31</v>
      </c>
      <c r="J31" s="98" t="s">
        <v>32</v>
      </c>
    </row>
    <row r="32" spans="1:10" s="92" customFormat="1" ht="27" customHeight="1">
      <c r="A32" s="94" t="s">
        <v>33</v>
      </c>
      <c r="B32" s="457" t="str">
        <f t="shared" si="2"/>
        <v>Ist ein Prozeßentwicklungsplan vorhanden und sind die Zielvorgaben eingehalten?</v>
      </c>
      <c r="C32" s="458"/>
      <c r="D32" s="459"/>
      <c r="E32" s="460"/>
      <c r="F32" s="463"/>
      <c r="H32" s="646"/>
      <c r="I32" s="90" t="s">
        <v>34</v>
      </c>
      <c r="J32" s="93" t="s">
        <v>35</v>
      </c>
    </row>
    <row r="33" spans="1:248" s="96" customFormat="1" ht="87" customHeight="1">
      <c r="A33" s="99"/>
      <c r="B33" s="482" t="str">
        <f t="shared" si="2"/>
        <v>­ Termine: Planungs-/Beschaffungsfreigabe, Prototypen-/Vorserien,
  Start für Serienfertigung
­ Kapazitätsstudie
­ Bereitstellung von Betriebs-/Prüfmittel, Software, Verpackung 
­ Absicherungskonzept für Änderungen (Anlaufprobleme etc.)
­ Zielfestlegung und Überwachung</v>
      </c>
      <c r="C33" s="483"/>
      <c r="D33" s="461"/>
      <c r="E33" s="462"/>
      <c r="F33" s="464"/>
      <c r="H33" s="649"/>
      <c r="I33" s="97" t="s">
        <v>36</v>
      </c>
      <c r="J33" s="98" t="s">
        <v>37</v>
      </c>
    </row>
    <row r="34" spans="1:248" s="92" customFormat="1" ht="27" customHeight="1">
      <c r="A34" s="94" t="s">
        <v>38</v>
      </c>
      <c r="B34" s="457" t="str">
        <f t="shared" si="2"/>
        <v>Sind die Kapazitäten für die Realisierung der Serienproduktion geplant?</v>
      </c>
      <c r="C34" s="458"/>
      <c r="D34" s="459"/>
      <c r="E34" s="460"/>
      <c r="F34" s="463"/>
      <c r="H34" s="646"/>
      <c r="I34" s="90" t="s">
        <v>39</v>
      </c>
      <c r="J34" s="93" t="s">
        <v>40</v>
      </c>
    </row>
    <row r="35" spans="1:248" s="96" customFormat="1" ht="72.75" customHeight="1">
      <c r="A35" s="99"/>
      <c r="B35" s="482" t="str">
        <f t="shared" si="2"/>
        <v xml:space="preserve">­ Verfügbarkeit Vormaterial 
­ Qualifiziertes Personal
­ Durchlaufzeiten/Stückzahlen pro Anlage/Einrichtung
­ Anlagen, Werkzeuge, Betriebs-/Prüfmittel, Hilfswerkzeuge,
 Laboreinrichtungen </v>
      </c>
      <c r="C35" s="483"/>
      <c r="D35" s="461"/>
      <c r="E35" s="462"/>
      <c r="F35" s="464"/>
      <c r="H35" s="649"/>
      <c r="I35" s="97" t="s">
        <v>41</v>
      </c>
      <c r="J35" s="98" t="s">
        <v>42</v>
      </c>
    </row>
    <row r="36" spans="1:248" s="92" customFormat="1" ht="15" customHeight="1">
      <c r="A36" s="159" t="s">
        <v>43</v>
      </c>
      <c r="B36" s="440" t="str">
        <f t="shared" si="2"/>
        <v>Sind die Forderungen an den Prozeß ermittelt und berücksichtigt?</v>
      </c>
      <c r="C36" s="441"/>
      <c r="D36" s="442"/>
      <c r="E36" s="443"/>
      <c r="F36" s="446"/>
      <c r="H36" s="646"/>
      <c r="I36" s="90" t="s">
        <v>44</v>
      </c>
      <c r="J36" s="93" t="s">
        <v>45</v>
      </c>
    </row>
    <row r="37" spans="1:248" s="96" customFormat="1" ht="30" customHeight="1">
      <c r="A37" s="160"/>
      <c r="B37" s="476" t="str">
        <f t="shared" si="2"/>
        <v>­ Fähigkeitsnachweise
­ Arbeits- und Prüfplatzgestaltung</v>
      </c>
      <c r="C37" s="477"/>
      <c r="D37" s="444"/>
      <c r="E37" s="445"/>
      <c r="F37" s="447"/>
      <c r="H37" s="649"/>
      <c r="I37" s="97" t="s">
        <v>46</v>
      </c>
      <c r="J37" s="98" t="s">
        <v>47</v>
      </c>
    </row>
    <row r="38" spans="1:248" s="92" customFormat="1" ht="40.5" customHeight="1">
      <c r="A38" s="94" t="s">
        <v>48</v>
      </c>
      <c r="B38" s="457" t="str">
        <f t="shared" si="2"/>
        <v>Sind die für die Voraussetzungen zur Projektabwicklung erforderlichen personellen und technischen Voraussetzungen geplant/vorhanden?</v>
      </c>
      <c r="C38" s="458"/>
      <c r="D38" s="459"/>
      <c r="E38" s="460"/>
      <c r="F38" s="463"/>
      <c r="H38" s="646"/>
      <c r="I38" s="90" t="s">
        <v>49</v>
      </c>
      <c r="J38" s="98" t="s">
        <v>50</v>
      </c>
    </row>
    <row r="39" spans="1:248" s="96" customFormat="1" ht="87" customHeight="1">
      <c r="A39" s="99"/>
      <c r="B39" s="482" t="str">
        <f t="shared" si="2"/>
        <v>­ Projektleitung, Projektplanungsteam/Verantwortlichkeiten 
­ Qualifiziertes Personal
­ Anlagen, Werkzeuge, Betriebs-/Prüfmittel, Hilfswerkzeuge,
  Laboreinrichtungen
­ Informationsfluß von und zum Kunden während der Planung
  (turnusmäßige Treffen, Konferenzen)</v>
      </c>
      <c r="C39" s="483"/>
      <c r="D39" s="461"/>
      <c r="E39" s="462"/>
      <c r="F39" s="464"/>
      <c r="H39" s="649"/>
      <c r="I39" s="97" t="s">
        <v>51</v>
      </c>
      <c r="J39" s="98" t="s">
        <v>52</v>
      </c>
    </row>
    <row r="40" spans="1:248" s="92" customFormat="1" ht="27" customHeight="1">
      <c r="A40" s="94" t="s">
        <v>53</v>
      </c>
      <c r="B40" s="457" t="str">
        <f t="shared" si="2"/>
        <v>Ist die Prozeß-FMEA erstellt und sind die Verbesserungsmaßnahmen festgelegt?</v>
      </c>
      <c r="C40" s="458"/>
      <c r="D40" s="459"/>
      <c r="E40" s="460"/>
      <c r="F40" s="463"/>
      <c r="H40" s="646"/>
      <c r="I40" s="90" t="s">
        <v>54</v>
      </c>
      <c r="J40" s="98" t="s">
        <v>55</v>
      </c>
    </row>
    <row r="41" spans="1:248" s="96" customFormat="1" ht="58.5" customHeight="1">
      <c r="A41" s="99"/>
      <c r="B41" s="482" t="str">
        <f t="shared" si="2"/>
        <v>­ Alle Fertigungsstufen, auch von Zulieferanten 
­ Kundenforderungen, Funktion 
­ Wichtige Parameter/Merkmale
­ Rückverfolgbarkeit, Umweltaspekte</v>
      </c>
      <c r="C41" s="483"/>
      <c r="D41" s="461"/>
      <c r="E41" s="462"/>
      <c r="F41" s="464"/>
      <c r="H41" s="649"/>
      <c r="I41" s="97" t="s">
        <v>56</v>
      </c>
      <c r="J41" s="98" t="s">
        <v>57</v>
      </c>
    </row>
    <row r="42" spans="1:248" s="102" customFormat="1" ht="15.75">
      <c r="A42" s="100"/>
      <c r="B42" s="247"/>
      <c r="C42" s="248"/>
      <c r="D42" s="245"/>
      <c r="E42" s="245"/>
      <c r="F42" s="246"/>
      <c r="G42" s="106"/>
      <c r="H42" s="651"/>
      <c r="I42" s="97"/>
      <c r="J42" s="98"/>
      <c r="K42" s="100"/>
      <c r="L42" s="106"/>
      <c r="M42" s="107"/>
      <c r="N42" s="414"/>
      <c r="O42" s="414"/>
      <c r="P42" s="108"/>
      <c r="Q42" s="100"/>
      <c r="R42" s="106"/>
      <c r="S42" s="107"/>
      <c r="T42" s="414"/>
      <c r="U42" s="414"/>
      <c r="V42" s="108"/>
      <c r="W42" s="100"/>
      <c r="X42" s="106"/>
      <c r="Y42" s="107"/>
      <c r="Z42" s="414"/>
      <c r="AA42" s="414"/>
      <c r="AB42" s="108"/>
      <c r="AC42" s="100"/>
      <c r="AD42" s="106"/>
      <c r="AE42" s="107"/>
      <c r="AF42" s="414"/>
      <c r="AG42" s="414"/>
      <c r="AH42" s="108"/>
      <c r="AI42" s="100"/>
      <c r="AJ42" s="106"/>
      <c r="AK42" s="107"/>
      <c r="AL42" s="414"/>
      <c r="AM42" s="414"/>
      <c r="AN42" s="108"/>
      <c r="AO42" s="100"/>
      <c r="AP42" s="106"/>
      <c r="AQ42" s="107"/>
      <c r="AR42" s="414"/>
      <c r="AS42" s="414"/>
      <c r="AT42" s="108"/>
      <c r="AU42" s="100"/>
      <c r="AV42" s="106"/>
      <c r="AW42" s="107"/>
      <c r="AX42" s="414"/>
      <c r="AY42" s="414"/>
      <c r="AZ42" s="108"/>
      <c r="BA42" s="100"/>
      <c r="BB42" s="106"/>
      <c r="BC42" s="107"/>
      <c r="BD42" s="414"/>
      <c r="BE42" s="414"/>
      <c r="BF42" s="108"/>
      <c r="BG42" s="100"/>
      <c r="BH42" s="106"/>
      <c r="BI42" s="107"/>
      <c r="BJ42" s="414"/>
      <c r="BK42" s="414"/>
      <c r="BL42" s="108"/>
      <c r="BM42" s="100"/>
      <c r="BN42" s="106"/>
      <c r="BO42" s="107"/>
      <c r="BP42" s="414"/>
      <c r="BQ42" s="414"/>
      <c r="BR42" s="108"/>
      <c r="BS42" s="100"/>
      <c r="BT42" s="106"/>
      <c r="BU42" s="107"/>
      <c r="BV42" s="414"/>
      <c r="BW42" s="414"/>
      <c r="BX42" s="108"/>
      <c r="BY42" s="100"/>
      <c r="BZ42" s="106"/>
      <c r="CA42" s="107"/>
      <c r="CB42" s="414"/>
      <c r="CC42" s="414"/>
      <c r="CD42" s="108"/>
      <c r="CE42" s="100"/>
      <c r="CF42" s="106"/>
      <c r="CG42" s="107"/>
      <c r="CH42" s="414"/>
      <c r="CI42" s="414"/>
      <c r="CJ42" s="108"/>
      <c r="CK42" s="100"/>
      <c r="CL42" s="106"/>
      <c r="CM42" s="107"/>
      <c r="CN42" s="414"/>
      <c r="CO42" s="414"/>
      <c r="CP42" s="108"/>
      <c r="CQ42" s="100"/>
      <c r="CR42" s="106"/>
      <c r="CS42" s="107"/>
      <c r="CT42" s="414"/>
      <c r="CU42" s="414"/>
      <c r="CV42" s="108"/>
      <c r="CW42" s="100"/>
      <c r="CX42" s="106"/>
      <c r="CY42" s="107"/>
      <c r="CZ42" s="414"/>
      <c r="DA42" s="414"/>
      <c r="DB42" s="108"/>
      <c r="DC42" s="100"/>
      <c r="DD42" s="106"/>
      <c r="DE42" s="107"/>
      <c r="DF42" s="414"/>
      <c r="DG42" s="414"/>
      <c r="DH42" s="108"/>
      <c r="DI42" s="100"/>
      <c r="DJ42" s="106"/>
      <c r="DK42" s="107"/>
      <c r="DL42" s="414"/>
      <c r="DM42" s="414"/>
      <c r="DN42" s="108"/>
      <c r="DO42" s="100"/>
      <c r="DP42" s="106"/>
      <c r="DQ42" s="107"/>
      <c r="DR42" s="414"/>
      <c r="DS42" s="414"/>
      <c r="DT42" s="108"/>
      <c r="DU42" s="100"/>
      <c r="DV42" s="106"/>
      <c r="DW42" s="107"/>
      <c r="DX42" s="414"/>
      <c r="DY42" s="414"/>
      <c r="DZ42" s="108"/>
      <c r="EA42" s="100"/>
      <c r="EB42" s="106"/>
      <c r="EC42" s="107"/>
      <c r="ED42" s="414"/>
      <c r="EE42" s="414"/>
      <c r="EF42" s="108"/>
      <c r="EG42" s="100"/>
      <c r="EH42" s="106"/>
      <c r="EI42" s="107"/>
      <c r="EJ42" s="414"/>
      <c r="EK42" s="414"/>
      <c r="EL42" s="108"/>
      <c r="EM42" s="100"/>
      <c r="EN42" s="106"/>
      <c r="EO42" s="107"/>
      <c r="EP42" s="414"/>
      <c r="EQ42" s="414"/>
      <c r="ER42" s="108"/>
      <c r="ES42" s="100"/>
      <c r="ET42" s="106"/>
      <c r="EU42" s="107"/>
      <c r="EV42" s="414"/>
      <c r="EW42" s="414"/>
      <c r="EX42" s="108"/>
      <c r="EY42" s="100"/>
      <c r="EZ42" s="106"/>
      <c r="FA42" s="107"/>
      <c r="FB42" s="414"/>
      <c r="FC42" s="414"/>
      <c r="FD42" s="108"/>
      <c r="FE42" s="100"/>
      <c r="FF42" s="106"/>
      <c r="FG42" s="107"/>
      <c r="FH42" s="414"/>
      <c r="FI42" s="414"/>
      <c r="FJ42" s="108"/>
      <c r="FK42" s="100"/>
      <c r="FL42" s="106"/>
      <c r="FM42" s="107"/>
      <c r="FN42" s="414"/>
      <c r="FO42" s="414"/>
      <c r="FP42" s="108"/>
      <c r="FQ42" s="100"/>
      <c r="FR42" s="106"/>
      <c r="FS42" s="107"/>
      <c r="FT42" s="414"/>
      <c r="FU42" s="414"/>
      <c r="FV42" s="108"/>
      <c r="FW42" s="100"/>
      <c r="FX42" s="106"/>
      <c r="FY42" s="107"/>
      <c r="FZ42" s="414"/>
      <c r="GA42" s="414"/>
      <c r="GB42" s="108"/>
      <c r="GC42" s="100"/>
      <c r="GD42" s="106"/>
      <c r="GE42" s="107"/>
      <c r="GF42" s="414"/>
      <c r="GG42" s="414"/>
      <c r="GH42" s="108"/>
      <c r="GI42" s="100"/>
      <c r="GJ42" s="106"/>
      <c r="GK42" s="107"/>
      <c r="GL42" s="414"/>
      <c r="GM42" s="414"/>
      <c r="GN42" s="108"/>
      <c r="GO42" s="100"/>
      <c r="GP42" s="106"/>
      <c r="GQ42" s="107"/>
      <c r="GR42" s="414"/>
      <c r="GS42" s="414"/>
      <c r="GT42" s="108"/>
      <c r="GU42" s="100"/>
      <c r="GV42" s="106"/>
      <c r="GW42" s="107"/>
      <c r="GX42" s="414"/>
      <c r="GY42" s="414"/>
      <c r="GZ42" s="108"/>
      <c r="HA42" s="100"/>
      <c r="HB42" s="106"/>
      <c r="HC42" s="107"/>
      <c r="HD42" s="414"/>
      <c r="HE42" s="414"/>
      <c r="HF42" s="108"/>
      <c r="HG42" s="100"/>
      <c r="HH42" s="106"/>
      <c r="HI42" s="107"/>
      <c r="HJ42" s="414"/>
      <c r="HK42" s="414"/>
      <c r="HL42" s="108"/>
      <c r="HM42" s="100"/>
      <c r="HN42" s="106"/>
      <c r="HO42" s="107"/>
      <c r="HP42" s="414"/>
      <c r="HQ42" s="414"/>
      <c r="HR42" s="108"/>
      <c r="HS42" s="100"/>
      <c r="HT42" s="106"/>
      <c r="HU42" s="107"/>
      <c r="HV42" s="414"/>
      <c r="HW42" s="414"/>
      <c r="HX42" s="108"/>
      <c r="HY42" s="100"/>
      <c r="HZ42" s="106"/>
      <c r="IA42" s="107"/>
      <c r="IB42" s="414"/>
      <c r="IC42" s="414"/>
      <c r="ID42" s="108"/>
      <c r="IE42" s="100"/>
      <c r="IF42" s="106"/>
      <c r="IG42" s="107"/>
      <c r="IH42" s="414"/>
      <c r="II42" s="414"/>
      <c r="IJ42" s="108"/>
      <c r="IK42" s="100"/>
      <c r="IL42" s="106"/>
      <c r="IM42" s="107"/>
      <c r="IN42" s="105"/>
    </row>
    <row r="43" spans="1:248" s="92" customFormat="1" ht="15.75" customHeight="1">
      <c r="A43" s="263" t="s">
        <v>58</v>
      </c>
      <c r="B43" s="450" t="str">
        <f t="shared" ref="B43:B55" si="3">IF(H$1=1,I43,J43)</f>
        <v>Realisierung der Prozeßentwicklung</v>
      </c>
      <c r="C43" s="451"/>
      <c r="D43" s="451"/>
      <c r="E43" s="451"/>
      <c r="F43" s="452"/>
      <c r="H43" s="646"/>
      <c r="I43" s="97" t="s">
        <v>59</v>
      </c>
      <c r="J43" s="98" t="s">
        <v>60</v>
      </c>
    </row>
    <row r="44" spans="1:248" s="92" customFormat="1" ht="27" customHeight="1">
      <c r="A44" s="159" t="s">
        <v>61</v>
      </c>
      <c r="B44" s="440" t="str">
        <f t="shared" si="3"/>
        <v>Ist die Prozeß-FMEA im Projektablauf bei Veränderungen aktualisiert und sind die festgelegten Maßnahmen realisiert?</v>
      </c>
      <c r="C44" s="441"/>
      <c r="D44" s="442"/>
      <c r="E44" s="443"/>
      <c r="F44" s="446"/>
      <c r="H44" s="646"/>
      <c r="I44" s="97" t="s">
        <v>62</v>
      </c>
      <c r="J44" s="98" t="s">
        <v>63</v>
      </c>
    </row>
    <row r="45" spans="1:248" s="96" customFormat="1" ht="74.25" customHeight="1">
      <c r="A45" s="160"/>
      <c r="B45" s="476" t="str">
        <f t="shared" si="3"/>
        <v>­ Alle Fertigungsstufen, auch von Zulieferanten 
­ Wichtige Parameter/Merkmale, Gesetzesforderungen
­ Einbaumaße
­ Material 
­ Rückverfolgbarkeit, Umweltaspekte</v>
      </c>
      <c r="C45" s="477"/>
      <c r="D45" s="444"/>
      <c r="E45" s="445"/>
      <c r="F45" s="447"/>
      <c r="H45" s="649"/>
      <c r="I45" s="97" t="s">
        <v>64</v>
      </c>
      <c r="J45" s="98" t="s">
        <v>65</v>
      </c>
    </row>
    <row r="46" spans="1:248" s="92" customFormat="1" ht="14.25" customHeight="1">
      <c r="A46" s="159" t="s">
        <v>66</v>
      </c>
      <c r="B46" s="440" t="str">
        <f t="shared" si="3"/>
        <v>Ist ein QM-Plan erstellt?</v>
      </c>
      <c r="C46" s="441"/>
      <c r="D46" s="442"/>
      <c r="E46" s="443"/>
      <c r="F46" s="446"/>
      <c r="H46" s="646"/>
      <c r="I46" s="97" t="s">
        <v>12</v>
      </c>
      <c r="J46" s="98" t="s">
        <v>13</v>
      </c>
    </row>
    <row r="47" spans="1:248" s="96" customFormat="1" ht="43.5" customHeight="1">
      <c r="A47" s="160"/>
      <c r="B47" s="476" t="str">
        <f t="shared" si="3"/>
        <v xml:space="preserve">­ Festlegung und Kennzeichnung signifikanter Merkmale
­ Aufstellung des Prüfablaufplanes 
­ Prüfungen an zweckmäßigen Stellen der Produktrealisierung </v>
      </c>
      <c r="C47" s="477"/>
      <c r="D47" s="444"/>
      <c r="E47" s="445"/>
      <c r="F47" s="447"/>
      <c r="H47" s="649"/>
      <c r="I47" s="97" t="s">
        <v>67</v>
      </c>
      <c r="J47" s="98" t="s">
        <v>68</v>
      </c>
    </row>
    <row r="48" spans="1:248" s="92" customFormat="1" ht="27" customHeight="1">
      <c r="A48" s="159" t="s">
        <v>69</v>
      </c>
      <c r="B48" s="440" t="str">
        <f t="shared" si="3"/>
        <v>Sind die zum jeweiligen Zeitpunkt erforderlichen Freigaben/Eignungsnachweise vorhanden?</v>
      </c>
      <c r="C48" s="441"/>
      <c r="D48" s="442"/>
      <c r="E48" s="443"/>
      <c r="F48" s="446"/>
      <c r="H48" s="646"/>
      <c r="I48" s="97" t="s">
        <v>17</v>
      </c>
      <c r="J48" s="98" t="s">
        <v>70</v>
      </c>
    </row>
    <row r="49" spans="1:10" s="96" customFormat="1" ht="57.75" customHeight="1">
      <c r="A49" s="160"/>
      <c r="B49" s="476" t="str">
        <f t="shared" si="3"/>
        <v>­ Produkterprobung (z. B. Einbauprüfung, Funktionstest,
  Lebensdauerprüfung, Umweltsimulation)
­ Vor- und Nullserienteile
­ Fähigkeitsnachweis wichtiger Produkt-/Prozeßmerkmale</v>
      </c>
      <c r="C49" s="477"/>
      <c r="D49" s="444"/>
      <c r="E49" s="445"/>
      <c r="F49" s="447"/>
      <c r="H49" s="649"/>
      <c r="I49" s="97" t="s">
        <v>71</v>
      </c>
      <c r="J49" s="98" t="s">
        <v>72</v>
      </c>
    </row>
    <row r="50" spans="1:10" s="92" customFormat="1" ht="26.25" customHeight="1">
      <c r="A50" s="159" t="s">
        <v>73</v>
      </c>
      <c r="B50" s="440" t="str">
        <f>IF(H$1=1,I50,J50)</f>
        <v>Sind alle zum jetzigen Zeitpunkt vorliegenden Teile aus Serienwerkzeugen?</v>
      </c>
      <c r="C50" s="441"/>
      <c r="D50" s="442"/>
      <c r="E50" s="443"/>
      <c r="F50" s="446"/>
      <c r="H50" s="646"/>
      <c r="I50" s="97" t="s">
        <v>623</v>
      </c>
      <c r="J50" s="289" t="s">
        <v>632</v>
      </c>
    </row>
    <row r="51" spans="1:10" s="96" customFormat="1" ht="15.75" customHeight="1">
      <c r="A51" s="160"/>
      <c r="B51" s="476" t="str">
        <f>IF(H$1=1,I51,J51)</f>
        <v>- Prozessfähigkeit ermittelt?</v>
      </c>
      <c r="C51" s="477"/>
      <c r="D51" s="444"/>
      <c r="E51" s="445"/>
      <c r="F51" s="447"/>
      <c r="H51" s="649"/>
      <c r="I51" s="286" t="s">
        <v>624</v>
      </c>
      <c r="J51" s="288" t="s">
        <v>633</v>
      </c>
    </row>
    <row r="52" spans="1:10" s="92" customFormat="1" ht="15.75" customHeight="1">
      <c r="A52" s="159" t="s">
        <v>74</v>
      </c>
      <c r="B52" s="440" t="str">
        <f t="shared" si="3"/>
        <v>Sind die Fertigungs- und Prüfunterlagen vorhanden und vollständig?</v>
      </c>
      <c r="C52" s="441"/>
      <c r="D52" s="478"/>
      <c r="E52" s="479"/>
      <c r="F52" s="446"/>
      <c r="H52" s="646"/>
      <c r="I52" s="97" t="s">
        <v>75</v>
      </c>
      <c r="J52" s="98" t="s">
        <v>76</v>
      </c>
    </row>
    <row r="53" spans="1:10" s="96" customFormat="1" ht="131.25" customHeight="1">
      <c r="A53" s="160"/>
      <c r="B53" s="476" t="str">
        <f t="shared" si="3"/>
        <v xml:space="preserve">­ Prozeßparameter (z. B. Drücke, Temperaturen, Zeiten,
  Geschwindigkeiten)
­ Daten zu Maschinen/Werkzeuge/Hilfsmittel 
­ Prüfvorgaben (wichtige Merkmale, Prüfmittel, Methoden,
  Prüfhäufigkeiten)
­ Eingriffsgrenzen in Prozeßregelkarten
­ Maschinen- und Prozeßfähigkeitsnachweise
­ Arbeitsanweisung
­ Prüfanweisung
­ Information zum aktuellen Fehlergeschehen. </v>
      </c>
      <c r="C53" s="477"/>
      <c r="D53" s="480"/>
      <c r="E53" s="481"/>
      <c r="F53" s="447"/>
      <c r="H53" s="649"/>
      <c r="I53" s="97" t="s">
        <v>77</v>
      </c>
      <c r="J53" s="288" t="s">
        <v>78</v>
      </c>
    </row>
    <row r="54" spans="1:10" s="92" customFormat="1" ht="15" customHeight="1">
      <c r="A54" s="94" t="s">
        <v>79</v>
      </c>
      <c r="B54" s="457" t="str">
        <f t="shared" si="3"/>
        <v>Sind die erforderlichen Kapazitäten vorhanden?</v>
      </c>
      <c r="C54" s="458"/>
      <c r="D54" s="459"/>
      <c r="E54" s="460"/>
      <c r="F54" s="446"/>
      <c r="H54" s="646"/>
      <c r="I54" s="97" t="s">
        <v>22</v>
      </c>
      <c r="J54" s="98" t="s">
        <v>80</v>
      </c>
    </row>
    <row r="55" spans="1:10" s="96" customFormat="1" ht="72.75" customHeight="1">
      <c r="A55" s="99"/>
      <c r="B55" s="482" t="str">
        <f t="shared" si="3"/>
        <v>­ Verfügbarkeit Vormaterial 
­ Qualifiziertes Personal
­ Durchlaufzeiten/Stückzahlen pro Anlage/Einrichtung
­ Anlagen, Werkzeuge, Betriebs-/Prüfmittel, Hilfswerkzeuge, Labor-
  einrichtungen Transportmittel, Behälter, Lager</v>
      </c>
      <c r="C55" s="483"/>
      <c r="D55" s="461"/>
      <c r="E55" s="462"/>
      <c r="F55" s="447"/>
      <c r="H55" s="649"/>
      <c r="I55" s="97" t="s">
        <v>81</v>
      </c>
      <c r="J55" s="98" t="s">
        <v>82</v>
      </c>
    </row>
    <row r="56" spans="1:10" s="92" customFormat="1" ht="15.75" customHeight="1">
      <c r="A56" s="263" t="s">
        <v>83</v>
      </c>
      <c r="B56" s="450" t="str">
        <f t="shared" ref="B56:B72" si="4">IF(H$1=1,I56,J56)</f>
        <v>Zulieferanten/Vormaterial</v>
      </c>
      <c r="C56" s="451"/>
      <c r="D56" s="451"/>
      <c r="E56" s="451"/>
      <c r="F56" s="452"/>
      <c r="H56" s="646"/>
      <c r="I56" s="97" t="s">
        <v>84</v>
      </c>
      <c r="J56" s="98" t="s">
        <v>85</v>
      </c>
    </row>
    <row r="57" spans="1:10" s="92" customFormat="1" ht="15.75" customHeight="1">
      <c r="A57" s="159" t="s">
        <v>86</v>
      </c>
      <c r="B57" s="440" t="str">
        <f t="shared" si="4"/>
        <v>Werden nur freigegebene qualitätsfähige Lieferanten eingesetzt?</v>
      </c>
      <c r="C57" s="441"/>
      <c r="D57" s="442"/>
      <c r="E57" s="443"/>
      <c r="F57" s="446"/>
      <c r="H57" s="646"/>
      <c r="I57" s="97" t="s">
        <v>87</v>
      </c>
      <c r="J57" s="98" t="s">
        <v>88</v>
      </c>
    </row>
    <row r="58" spans="1:10" s="96" customFormat="1" ht="42" customHeight="1">
      <c r="A58" s="160"/>
      <c r="B58" s="455" t="str">
        <f t="shared" si="4"/>
        <v>­ Lieferantengespräche / regelmäßige Betreuung
­ Bewertung der Qualitätsfähigkeit z. B. Auditergebnisse / Zertifikate 
­ Bewertung der Qualitätsleistung (Qualität/Kosten/Service)</v>
      </c>
      <c r="C58" s="456"/>
      <c r="D58" s="444"/>
      <c r="E58" s="445"/>
      <c r="F58" s="447"/>
      <c r="H58" s="649"/>
      <c r="I58" s="97" t="s">
        <v>89</v>
      </c>
      <c r="J58" s="98" t="s">
        <v>90</v>
      </c>
    </row>
    <row r="59" spans="1:10" s="102" customFormat="1" ht="17.25" customHeight="1">
      <c r="A59" s="159" t="s">
        <v>91</v>
      </c>
      <c r="B59" s="440" t="str">
        <f t="shared" si="4"/>
        <v>Ist die vereinbarte Qualität der Zukaufteile gewährleistet?</v>
      </c>
      <c r="C59" s="441"/>
      <c r="D59" s="442"/>
      <c r="E59" s="443"/>
      <c r="F59" s="446"/>
      <c r="H59" s="650"/>
      <c r="I59" s="97" t="s">
        <v>92</v>
      </c>
      <c r="J59" s="98" t="s">
        <v>93</v>
      </c>
    </row>
    <row r="60" spans="1:10" s="102" customFormat="1" ht="55.5" customHeight="1">
      <c r="A60" s="160"/>
      <c r="B60" s="455" t="str">
        <f t="shared" si="4"/>
        <v>­ Ausreichende Prüfmöglichkeiten (Labor und Meßeinrichtungen)
­ Beigestellte Lehren/Aufnahmen
­ QS Vereinbarungen, ppm-Vereinbarungen
- Liste Lieferantenzertifizierung</v>
      </c>
      <c r="C60" s="456"/>
      <c r="D60" s="444"/>
      <c r="E60" s="445"/>
      <c r="F60" s="447"/>
      <c r="H60" s="650"/>
      <c r="I60" s="97" t="s">
        <v>94</v>
      </c>
      <c r="J60" s="98" t="s">
        <v>95</v>
      </c>
    </row>
    <row r="61" spans="1:10" s="102" customFormat="1" ht="28.5" customHeight="1">
      <c r="A61" s="159" t="s">
        <v>96</v>
      </c>
      <c r="B61" s="440" t="str">
        <f t="shared" si="4"/>
        <v>Ist die Qualitätsleistung bewertet und werden bei Abweichungen von den Forderungen Maßnahmen eingeleitet?</v>
      </c>
      <c r="C61" s="441"/>
      <c r="D61" s="442"/>
      <c r="E61" s="443"/>
      <c r="F61" s="446"/>
      <c r="H61" s="650"/>
      <c r="I61" s="97" t="s">
        <v>99</v>
      </c>
      <c r="J61" s="98" t="s">
        <v>100</v>
      </c>
    </row>
    <row r="62" spans="1:10" s="102" customFormat="1" ht="42" customHeight="1">
      <c r="A62" s="160"/>
      <c r="B62" s="455" t="str">
        <f t="shared" si="4"/>
        <v>­ Prüf-, Meßprotokolle von verbesserten Bauteilen
­ Auswertung von Fehlerschwerpunkten/Problem-Zulieferanten
  z.B. Kaufteilebewertung</v>
      </c>
      <c r="C62" s="456"/>
      <c r="D62" s="444"/>
      <c r="E62" s="445"/>
      <c r="F62" s="447"/>
      <c r="H62" s="650"/>
      <c r="I62" s="97" t="s">
        <v>101</v>
      </c>
      <c r="J62" s="98" t="s">
        <v>102</v>
      </c>
    </row>
    <row r="63" spans="1:10" s="102" customFormat="1" ht="39.75" customHeight="1">
      <c r="A63" s="159" t="s">
        <v>103</v>
      </c>
      <c r="B63" s="440" t="str">
        <f t="shared" si="4"/>
        <v>Sind mit den Lieferanten Zielvereinbarungen zur kontinuierlichen Verbesserung von Produkten und Prozessen abgestimmt und umgesetzt?</v>
      </c>
      <c r="C63" s="441"/>
      <c r="D63" s="470"/>
      <c r="E63" s="471"/>
      <c r="F63" s="446"/>
      <c r="H63" s="650"/>
      <c r="I63" s="97" t="s">
        <v>104</v>
      </c>
      <c r="J63" s="98" t="s">
        <v>105</v>
      </c>
    </row>
    <row r="64" spans="1:10" s="102" customFormat="1" ht="41.25" customHeight="1">
      <c r="A64" s="160"/>
      <c r="B64" s="455" t="str">
        <f t="shared" si="4"/>
        <v>- Reduzierung von Ausschuß (intern/extern)
- Reduzierung der ppm-Raten im Rahmen der 0-Fehler-Strategie
  (mindestens im jährlichen Turnus)</v>
      </c>
      <c r="C64" s="456"/>
      <c r="D64" s="472"/>
      <c r="E64" s="473"/>
      <c r="F64" s="447"/>
      <c r="H64" s="650"/>
      <c r="I64" s="109" t="s">
        <v>106</v>
      </c>
      <c r="J64" s="98" t="s">
        <v>107</v>
      </c>
    </row>
    <row r="65" spans="1:248" s="102" customFormat="1" ht="39" customHeight="1">
      <c r="A65" s="159" t="s">
        <v>108</v>
      </c>
      <c r="B65" s="440" t="str">
        <f t="shared" si="4"/>
        <v>Sind für die zugelieferten Serienprodukte die erforderlichen Freigaben vorhanden und die erforderlichen Verbesserungsmaßnahmen umgesetzt?</v>
      </c>
      <c r="C65" s="441"/>
      <c r="D65" s="442"/>
      <c r="E65" s="443"/>
      <c r="F65" s="446"/>
      <c r="H65" s="650"/>
      <c r="I65" s="97" t="s">
        <v>109</v>
      </c>
      <c r="J65" s="98" t="s">
        <v>110</v>
      </c>
    </row>
    <row r="66" spans="1:248" s="102" customFormat="1" ht="27.75" customHeight="1">
      <c r="A66" s="160"/>
      <c r="B66" s="455" t="str">
        <f t="shared" si="4"/>
        <v>­ Erstmusterberichte gemäß VDA
­ Fähigkeitsnachweise für wichtige Merkmale</v>
      </c>
      <c r="C66" s="456"/>
      <c r="D66" s="444"/>
      <c r="E66" s="445"/>
      <c r="F66" s="447"/>
      <c r="H66" s="650"/>
      <c r="I66" s="97" t="s">
        <v>111</v>
      </c>
      <c r="J66" s="98" t="s">
        <v>112</v>
      </c>
    </row>
    <row r="67" spans="1:248" s="102" customFormat="1" ht="32.25" customHeight="1">
      <c r="A67" s="159" t="s">
        <v>113</v>
      </c>
      <c r="B67" s="440" t="str">
        <f t="shared" si="4"/>
        <v>Werden die mit dem Kunden vereinbarten Verfahren bzgl. beigestellter Produkte eingehalten?</v>
      </c>
      <c r="C67" s="441"/>
      <c r="D67" s="442"/>
      <c r="E67" s="443"/>
      <c r="F67" s="295"/>
      <c r="H67" s="650"/>
      <c r="I67" s="97" t="s">
        <v>114</v>
      </c>
      <c r="J67" s="98" t="s">
        <v>115</v>
      </c>
    </row>
    <row r="68" spans="1:248" s="102" customFormat="1" ht="32.25" customHeight="1">
      <c r="A68" s="159" t="s">
        <v>116</v>
      </c>
      <c r="B68" s="440" t="str">
        <f t="shared" si="4"/>
        <v>Sind die Lagerbestände des Vormaterials den Produktionserfordernissen angepaßt?</v>
      </c>
      <c r="C68" s="441"/>
      <c r="D68" s="442"/>
      <c r="E68" s="443"/>
      <c r="F68" s="295"/>
      <c r="H68" s="650"/>
      <c r="I68" s="97" t="s">
        <v>117</v>
      </c>
      <c r="J68" s="97" t="s">
        <v>139</v>
      </c>
    </row>
    <row r="69" spans="1:248" s="102" customFormat="1" ht="29.25" customHeight="1">
      <c r="A69" s="159" t="s">
        <v>140</v>
      </c>
      <c r="B69" s="440" t="str">
        <f t="shared" si="4"/>
        <v>Werden Vormaterialien/innerbetriebliche Restmengen zweckentsprechend angeliefert und gelagert?</v>
      </c>
      <c r="C69" s="441"/>
      <c r="D69" s="442"/>
      <c r="E69" s="443"/>
      <c r="F69" s="446"/>
      <c r="H69" s="650"/>
      <c r="I69" s="97" t="s">
        <v>141</v>
      </c>
      <c r="J69" s="97" t="s">
        <v>142</v>
      </c>
    </row>
    <row r="70" spans="1:248" s="102" customFormat="1" ht="58.5" customHeight="1">
      <c r="A70" s="160"/>
      <c r="B70" s="455" t="str">
        <f t="shared" si="4"/>
        <v>­ Lagerverwaltungssystem
­ FIFO (first in/first out)
­ Ordnung und Sauberkeit
­ Vermischungssicherheit</v>
      </c>
      <c r="C70" s="456"/>
      <c r="D70" s="444"/>
      <c r="E70" s="445"/>
      <c r="F70" s="447"/>
      <c r="H70" s="650"/>
      <c r="I70" s="97" t="s">
        <v>143</v>
      </c>
      <c r="J70" s="109" t="s">
        <v>144</v>
      </c>
    </row>
    <row r="71" spans="1:248" s="102" customFormat="1" ht="27" customHeight="1">
      <c r="A71" s="94" t="s">
        <v>145</v>
      </c>
      <c r="B71" s="440" t="str">
        <f>IF(H$1=1,I71,J71)</f>
        <v xml:space="preserve">Ist das Personal beim Lieferanten für die jeweiligen Aufgaben qualifiziert?
</v>
      </c>
      <c r="C71" s="441"/>
      <c r="D71" s="459"/>
      <c r="E71" s="460"/>
      <c r="F71" s="463"/>
      <c r="H71" s="650"/>
      <c r="I71" s="97" t="s">
        <v>629</v>
      </c>
      <c r="J71" s="290" t="s">
        <v>634</v>
      </c>
    </row>
    <row r="72" spans="1:248" s="102" customFormat="1" ht="42.75" customHeight="1">
      <c r="A72" s="99"/>
      <c r="B72" s="455" t="str">
        <f t="shared" si="4"/>
        <v>­ Einweisungs-/Schulungs-/Qualifikationsnachweise zum Prozeß 
­ Eignungsnachweise (z. B. Schweißerzeugnisse)
- Q-Matrix</v>
      </c>
      <c r="C72" s="456"/>
      <c r="D72" s="461"/>
      <c r="E72" s="462"/>
      <c r="F72" s="464"/>
      <c r="H72" s="650"/>
      <c r="I72" s="97" t="s">
        <v>630</v>
      </c>
      <c r="J72" s="291" t="s">
        <v>635</v>
      </c>
    </row>
    <row r="73" spans="1:248" s="100" customFormat="1" ht="15.75">
      <c r="B73" s="247"/>
      <c r="C73" s="248"/>
      <c r="D73" s="245"/>
      <c r="E73" s="245"/>
      <c r="F73" s="246"/>
      <c r="G73" s="106"/>
      <c r="H73" s="651"/>
      <c r="I73" s="97"/>
      <c r="J73" s="97"/>
      <c r="L73" s="106"/>
      <c r="M73" s="107"/>
      <c r="N73" s="414"/>
      <c r="O73" s="414"/>
      <c r="P73" s="108"/>
      <c r="R73" s="106"/>
      <c r="S73" s="107"/>
      <c r="T73" s="414"/>
      <c r="U73" s="414"/>
      <c r="V73" s="108"/>
      <c r="X73" s="106"/>
      <c r="Y73" s="107"/>
      <c r="Z73" s="414"/>
      <c r="AA73" s="414"/>
      <c r="AB73" s="108"/>
      <c r="AD73" s="106"/>
      <c r="AE73" s="107"/>
      <c r="AF73" s="414"/>
      <c r="AG73" s="414"/>
      <c r="AH73" s="108"/>
      <c r="AJ73" s="106"/>
      <c r="AK73" s="107"/>
      <c r="AL73" s="414"/>
      <c r="AM73" s="414"/>
      <c r="AN73" s="108"/>
      <c r="AP73" s="106"/>
      <c r="AQ73" s="107"/>
      <c r="AR73" s="414"/>
      <c r="AS73" s="414"/>
      <c r="AT73" s="108"/>
      <c r="AV73" s="106"/>
      <c r="AW73" s="107"/>
      <c r="AX73" s="414"/>
      <c r="AY73" s="414"/>
      <c r="AZ73" s="108"/>
      <c r="BB73" s="106"/>
      <c r="BC73" s="107"/>
      <c r="BD73" s="414"/>
      <c r="BE73" s="414"/>
      <c r="BF73" s="108"/>
      <c r="BH73" s="106"/>
      <c r="BI73" s="107"/>
      <c r="BJ73" s="414"/>
      <c r="BK73" s="414"/>
      <c r="BL73" s="108"/>
      <c r="BN73" s="106"/>
      <c r="BO73" s="107"/>
      <c r="BP73" s="414"/>
      <c r="BQ73" s="414"/>
      <c r="BR73" s="108"/>
      <c r="BT73" s="106"/>
      <c r="BU73" s="107"/>
      <c r="BV73" s="414"/>
      <c r="BW73" s="414"/>
      <c r="BX73" s="108"/>
      <c r="BZ73" s="106"/>
      <c r="CA73" s="107"/>
      <c r="CB73" s="414"/>
      <c r="CC73" s="414"/>
      <c r="CD73" s="108"/>
      <c r="CF73" s="106"/>
      <c r="CG73" s="107"/>
      <c r="CH73" s="414"/>
      <c r="CI73" s="414"/>
      <c r="CJ73" s="108"/>
      <c r="CL73" s="106"/>
      <c r="CM73" s="107"/>
      <c r="CN73" s="414"/>
      <c r="CO73" s="414"/>
      <c r="CP73" s="108"/>
      <c r="CR73" s="106"/>
      <c r="CS73" s="107"/>
      <c r="CT73" s="414"/>
      <c r="CU73" s="414"/>
      <c r="CV73" s="108"/>
      <c r="CX73" s="106"/>
      <c r="CY73" s="107"/>
      <c r="CZ73" s="414"/>
      <c r="DA73" s="414"/>
      <c r="DB73" s="108"/>
      <c r="DD73" s="106"/>
      <c r="DE73" s="107"/>
      <c r="DF73" s="414"/>
      <c r="DG73" s="414"/>
      <c r="DH73" s="108"/>
      <c r="DJ73" s="106"/>
      <c r="DK73" s="107"/>
      <c r="DL73" s="414"/>
      <c r="DM73" s="414"/>
      <c r="DN73" s="108"/>
      <c r="DP73" s="106"/>
      <c r="DQ73" s="107"/>
      <c r="DR73" s="414"/>
      <c r="DS73" s="414"/>
      <c r="DT73" s="108"/>
      <c r="DV73" s="106"/>
      <c r="DW73" s="107"/>
      <c r="DX73" s="414"/>
      <c r="DY73" s="414"/>
      <c r="DZ73" s="108"/>
      <c r="EB73" s="106"/>
      <c r="EC73" s="107"/>
      <c r="ED73" s="414"/>
      <c r="EE73" s="414"/>
      <c r="EF73" s="108"/>
      <c r="EH73" s="106"/>
      <c r="EI73" s="107"/>
      <c r="EJ73" s="414"/>
      <c r="EK73" s="414"/>
      <c r="EL73" s="108"/>
      <c r="EN73" s="106"/>
      <c r="EO73" s="107"/>
      <c r="EP73" s="414"/>
      <c r="EQ73" s="414"/>
      <c r="ER73" s="108"/>
      <c r="ET73" s="106"/>
      <c r="EU73" s="107"/>
      <c r="EV73" s="414"/>
      <c r="EW73" s="414"/>
      <c r="EX73" s="108"/>
      <c r="EZ73" s="106"/>
      <c r="FA73" s="107"/>
      <c r="FB73" s="414"/>
      <c r="FC73" s="414"/>
      <c r="FD73" s="108"/>
      <c r="FF73" s="106"/>
      <c r="FG73" s="107"/>
      <c r="FH73" s="414"/>
      <c r="FI73" s="414"/>
      <c r="FJ73" s="108"/>
      <c r="FL73" s="106"/>
      <c r="FM73" s="107"/>
      <c r="FN73" s="414"/>
      <c r="FO73" s="414"/>
      <c r="FP73" s="108"/>
      <c r="FR73" s="106"/>
      <c r="FS73" s="107"/>
      <c r="FT73" s="414"/>
      <c r="FU73" s="414"/>
      <c r="FV73" s="108"/>
      <c r="FX73" s="106"/>
      <c r="FY73" s="107"/>
      <c r="FZ73" s="414"/>
      <c r="GA73" s="414"/>
      <c r="GB73" s="108"/>
      <c r="GD73" s="106"/>
      <c r="GE73" s="107"/>
      <c r="GF73" s="414"/>
      <c r="GG73" s="414"/>
      <c r="GH73" s="108"/>
      <c r="GJ73" s="106"/>
      <c r="GK73" s="107"/>
      <c r="GL73" s="414"/>
      <c r="GM73" s="414"/>
      <c r="GN73" s="108"/>
      <c r="GP73" s="106"/>
      <c r="GQ73" s="107"/>
      <c r="GR73" s="414"/>
      <c r="GS73" s="414"/>
      <c r="GT73" s="108"/>
      <c r="GV73" s="106"/>
      <c r="GW73" s="107"/>
      <c r="GX73" s="414"/>
      <c r="GY73" s="414"/>
      <c r="GZ73" s="108"/>
      <c r="HB73" s="106"/>
      <c r="HC73" s="107"/>
      <c r="HD73" s="414"/>
      <c r="HE73" s="414"/>
      <c r="HF73" s="108"/>
      <c r="HH73" s="106"/>
      <c r="HI73" s="107"/>
      <c r="HJ73" s="414"/>
      <c r="HK73" s="414"/>
      <c r="HL73" s="108"/>
      <c r="HN73" s="106"/>
      <c r="HO73" s="107"/>
      <c r="HP73" s="414"/>
      <c r="HQ73" s="414"/>
      <c r="HR73" s="108"/>
      <c r="HT73" s="106"/>
      <c r="HU73" s="107"/>
      <c r="HV73" s="414"/>
      <c r="HW73" s="414"/>
      <c r="HX73" s="108"/>
      <c r="HZ73" s="106"/>
      <c r="IA73" s="107"/>
      <c r="IB73" s="414"/>
      <c r="IC73" s="414"/>
      <c r="ID73" s="108"/>
      <c r="IF73" s="106"/>
      <c r="IG73" s="107"/>
      <c r="IH73" s="414"/>
      <c r="II73" s="414"/>
      <c r="IJ73" s="108"/>
      <c r="IL73" s="106"/>
      <c r="IM73" s="107"/>
      <c r="IN73" s="105"/>
    </row>
    <row r="74" spans="1:248" s="92" customFormat="1" ht="17.25" customHeight="1">
      <c r="A74" s="263" t="s">
        <v>147</v>
      </c>
      <c r="B74" s="450" t="s">
        <v>148</v>
      </c>
      <c r="C74" s="451"/>
      <c r="D74" s="474"/>
      <c r="E74" s="474"/>
      <c r="F74" s="475"/>
      <c r="H74" s="646"/>
      <c r="I74" s="97" t="e">
        <f>- Q-Matrix</f>
        <v>#NAME?</v>
      </c>
      <c r="J74" s="97" t="s">
        <v>149</v>
      </c>
    </row>
    <row r="75" spans="1:248" s="92" customFormat="1" ht="16.5" customHeight="1">
      <c r="A75" s="85" t="s">
        <v>150</v>
      </c>
      <c r="B75" s="467" t="str">
        <f t="shared" ref="B75:B85" si="5">IF(H$1=1,I75,J75)</f>
        <v>Personal/Qualifikation (Prozeßschritt 1)</v>
      </c>
      <c r="C75" s="468"/>
      <c r="D75" s="468"/>
      <c r="E75" s="468"/>
      <c r="F75" s="469"/>
      <c r="H75" s="646"/>
      <c r="I75" s="97" t="s">
        <v>151</v>
      </c>
      <c r="J75" s="97" t="s">
        <v>152</v>
      </c>
    </row>
    <row r="76" spans="1:248" s="92" customFormat="1" ht="30.75" customHeight="1">
      <c r="A76" s="159" t="s">
        <v>153</v>
      </c>
      <c r="B76" s="440" t="str">
        <f t="shared" si="5"/>
        <v>Sind den Mitarbeitern Verantwortung und Befugnisse zur Überwachung der Produkt-/Prozeßqualität übertragen?</v>
      </c>
      <c r="C76" s="441"/>
      <c r="D76" s="442"/>
      <c r="E76" s="443"/>
      <c r="F76" s="446"/>
      <c r="H76" s="646"/>
      <c r="I76" s="97" t="s">
        <v>154</v>
      </c>
      <c r="J76" s="97" t="s">
        <v>155</v>
      </c>
    </row>
    <row r="77" spans="1:248" s="102" customFormat="1" ht="30" customHeight="1">
      <c r="A77" s="160"/>
      <c r="B77" s="455" t="str">
        <f t="shared" si="5"/>
        <v>­ Werkerselbstprüfung
­ Sperrbefugnis</v>
      </c>
      <c r="C77" s="456"/>
      <c r="D77" s="444"/>
      <c r="E77" s="445"/>
      <c r="F77" s="447"/>
      <c r="H77" s="650"/>
      <c r="I77" s="97" t="s">
        <v>156</v>
      </c>
      <c r="J77" s="109" t="s">
        <v>157</v>
      </c>
    </row>
    <row r="78" spans="1:248" s="102" customFormat="1" ht="30" customHeight="1">
      <c r="A78" s="159" t="s">
        <v>158</v>
      </c>
      <c r="B78" s="440" t="str">
        <f t="shared" si="5"/>
        <v>Sind den Mitarbeitern Verantwortung und Befugnisse zu Fertigungseinrichtungen/Fertigungsumfeld übertragen?</v>
      </c>
      <c r="C78" s="441"/>
      <c r="D78" s="442"/>
      <c r="E78" s="443"/>
      <c r="F78" s="446"/>
      <c r="H78" s="650"/>
      <c r="I78" s="97" t="s">
        <v>159</v>
      </c>
      <c r="J78" s="97" t="s">
        <v>160</v>
      </c>
    </row>
    <row r="79" spans="1:248" s="102" customFormat="1" ht="43.5" customHeight="1">
      <c r="A79" s="160"/>
      <c r="B79" s="455" t="str">
        <f t="shared" si="5"/>
        <v xml:space="preserve">­ Ordnung und Sauberkeit
­ Reparatur und Wartung durchführen bzw. veranlassen
­ Einrichtung und Abgleich von Prüf-/Meßmittel durchführen/ veranlassen. </v>
      </c>
      <c r="C79" s="456"/>
      <c r="D79" s="444"/>
      <c r="E79" s="445"/>
      <c r="F79" s="447"/>
      <c r="H79" s="650"/>
      <c r="I79" s="97" t="s">
        <v>161</v>
      </c>
      <c r="J79" s="109" t="s">
        <v>162</v>
      </c>
    </row>
    <row r="80" spans="1:248" s="102" customFormat="1" ht="30" customHeight="1">
      <c r="A80" s="159" t="s">
        <v>163</v>
      </c>
      <c r="B80" s="440" t="str">
        <f t="shared" si="5"/>
        <v>Sind die Mitarbeiter geeignet, die gestellten Aufgaben zu erfüllen und wird deren Qualifikation aufrecht erhalten?</v>
      </c>
      <c r="C80" s="441"/>
      <c r="D80" s="470"/>
      <c r="E80" s="471"/>
      <c r="F80" s="446"/>
      <c r="H80" s="650"/>
      <c r="I80" s="97" t="s">
        <v>164</v>
      </c>
      <c r="J80" s="97" t="s">
        <v>165</v>
      </c>
    </row>
    <row r="81" spans="1:10" s="102" customFormat="1" ht="55.5" customHeight="1">
      <c r="A81" s="160"/>
      <c r="B81" s="455" t="str">
        <f t="shared" si="5"/>
        <v>­ Einweisungs-/Schulungs-/Qualifikationsnachweise zum Prozeß 
­ Eignungsnachweise (z. B. Schweißerzeugnisse, Sehtest, Staplerschein)
- Q-Matrix
- Schulungsplan</v>
      </c>
      <c r="C81" s="456"/>
      <c r="D81" s="472"/>
      <c r="E81" s="473"/>
      <c r="F81" s="447"/>
      <c r="H81" s="650"/>
      <c r="I81" s="97" t="s">
        <v>166</v>
      </c>
      <c r="J81" s="291" t="s">
        <v>167</v>
      </c>
    </row>
    <row r="82" spans="1:10" s="102" customFormat="1" ht="18" customHeight="1">
      <c r="A82" s="159" t="s">
        <v>168</v>
      </c>
      <c r="B82" s="440" t="str">
        <f t="shared" si="5"/>
        <v>Gibt es einen Personaleinsatzplan mit Vertreterregelung?</v>
      </c>
      <c r="C82" s="441"/>
      <c r="D82" s="442"/>
      <c r="E82" s="443"/>
      <c r="F82" s="446"/>
      <c r="H82" s="650"/>
      <c r="I82" s="97" t="s">
        <v>169</v>
      </c>
      <c r="J82" s="97" t="s">
        <v>170</v>
      </c>
    </row>
    <row r="83" spans="1:10" s="102" customFormat="1" ht="18" customHeight="1">
      <c r="A83" s="160"/>
      <c r="B83" s="455" t="str">
        <f t="shared" si="5"/>
        <v>- Schichtplan</v>
      </c>
      <c r="C83" s="456"/>
      <c r="D83" s="444"/>
      <c r="E83" s="445"/>
      <c r="F83" s="447"/>
      <c r="H83" s="650"/>
      <c r="I83" s="109" t="s">
        <v>171</v>
      </c>
      <c r="J83" s="109" t="s">
        <v>172</v>
      </c>
    </row>
    <row r="84" spans="1:10" s="102" customFormat="1" ht="27" customHeight="1">
      <c r="A84" s="94" t="s">
        <v>173</v>
      </c>
      <c r="B84" s="457" t="str">
        <f t="shared" si="5"/>
        <v>Sind lnstrumentarien zur Steigerung der Mitarbeitermotivation wirksam eingesetzt?</v>
      </c>
      <c r="C84" s="458"/>
      <c r="D84" s="459"/>
      <c r="E84" s="460"/>
      <c r="F84" s="463"/>
      <c r="H84" s="650"/>
      <c r="I84" s="97" t="s">
        <v>174</v>
      </c>
      <c r="J84" s="97" t="s">
        <v>175</v>
      </c>
    </row>
    <row r="85" spans="1:10" s="102" customFormat="1" ht="30.75" customHeight="1">
      <c r="A85" s="99"/>
      <c r="B85" s="465" t="str">
        <f t="shared" si="5"/>
        <v>­ Qualitätsinformationen (Soll-/Istwerte)
­ Verbesserungsvorschläge</v>
      </c>
      <c r="C85" s="466"/>
      <c r="D85" s="461"/>
      <c r="E85" s="462"/>
      <c r="F85" s="464"/>
      <c r="H85" s="650"/>
      <c r="I85" s="97" t="s">
        <v>176</v>
      </c>
      <c r="J85" s="109" t="s">
        <v>177</v>
      </c>
    </row>
    <row r="86" spans="1:10" s="92" customFormat="1" ht="15.75" customHeight="1">
      <c r="A86" s="263" t="s">
        <v>178</v>
      </c>
      <c r="B86" s="450" t="str">
        <f t="shared" ref="B86:B99" si="6">IF(H$1=1,I86,J86)</f>
        <v xml:space="preserve">Betriebsmittel/Einrichtungen (Prozeßschritt 1) </v>
      </c>
      <c r="C86" s="451"/>
      <c r="D86" s="451"/>
      <c r="E86" s="451"/>
      <c r="F86" s="452"/>
      <c r="H86" s="646"/>
      <c r="I86" s="97" t="s">
        <v>179</v>
      </c>
      <c r="J86" s="97" t="s">
        <v>180</v>
      </c>
    </row>
    <row r="87" spans="1:10" s="92" customFormat="1" ht="27.75" customHeight="1">
      <c r="A87" s="159" t="s">
        <v>181</v>
      </c>
      <c r="B87" s="440" t="str">
        <f t="shared" si="6"/>
        <v>Werden mit den Fertigungseinrichtungen/Werkzeugen die produktspezifischen Qualitätsforderungen erfüllt?</v>
      </c>
      <c r="C87" s="441"/>
      <c r="D87" s="442"/>
      <c r="E87" s="443"/>
      <c r="F87" s="446"/>
      <c r="H87" s="646"/>
      <c r="I87" s="97" t="s">
        <v>182</v>
      </c>
      <c r="J87" s="97" t="s">
        <v>183</v>
      </c>
    </row>
    <row r="88" spans="1:10" s="102" customFormat="1" ht="41.25" customHeight="1">
      <c r="A88" s="294"/>
      <c r="B88" s="453" t="str">
        <f t="shared" si="6"/>
        <v>­ Maschinen-/Prozeßfähgikeitsnachweise für wichtige Merkmale/
  prozeßbestimmende Parameter
­ Zwangssteuerung/Regelung wichtiger Parameter</v>
      </c>
      <c r="C88" s="454"/>
      <c r="D88" s="444"/>
      <c r="E88" s="445"/>
      <c r="F88" s="447"/>
      <c r="H88" s="650"/>
      <c r="I88" s="97" t="s">
        <v>184</v>
      </c>
      <c r="J88" s="109" t="s">
        <v>185</v>
      </c>
    </row>
    <row r="89" spans="1:10" s="102" customFormat="1" ht="41.25" customHeight="1">
      <c r="A89" s="159" t="s">
        <v>186</v>
      </c>
      <c r="B89" s="440" t="str">
        <f t="shared" si="6"/>
        <v>Können mit den eingesetzten Meß-, und Prüfeinrichtungen die Qualitätsforderungen während der Serienfertigung wirksam überwacht werden?</v>
      </c>
      <c r="C89" s="441"/>
      <c r="D89" s="442"/>
      <c r="E89" s="443"/>
      <c r="F89" s="446"/>
      <c r="H89" s="650"/>
      <c r="I89" s="97" t="s">
        <v>187</v>
      </c>
      <c r="J89" s="97" t="s">
        <v>188</v>
      </c>
    </row>
    <row r="90" spans="1:10" s="102" customFormat="1" ht="27.75" customHeight="1">
      <c r="A90" s="160"/>
      <c r="B90" s="453" t="str">
        <f t="shared" si="6"/>
        <v>­ Meßgenauigkeit/Prüfmittelfähigkeit
­ Datenerfassung und Auswertbarkeit</v>
      </c>
      <c r="C90" s="454"/>
      <c r="D90" s="444"/>
      <c r="E90" s="445"/>
      <c r="F90" s="447"/>
      <c r="H90" s="650"/>
      <c r="I90" s="97" t="s">
        <v>189</v>
      </c>
      <c r="J90" s="109" t="s">
        <v>190</v>
      </c>
    </row>
    <row r="91" spans="1:10" s="102" customFormat="1" ht="14.25" customHeight="1">
      <c r="A91" s="159" t="s">
        <v>191</v>
      </c>
      <c r="B91" s="440" t="str">
        <f t="shared" si="6"/>
        <v>Sind die Arbeits-, und Prüfplätze den Erfordernissen angemessen?</v>
      </c>
      <c r="C91" s="441"/>
      <c r="D91" s="442"/>
      <c r="E91" s="443"/>
      <c r="F91" s="446"/>
      <c r="H91" s="650"/>
      <c r="I91" s="97" t="s">
        <v>192</v>
      </c>
      <c r="J91" s="97" t="s">
        <v>193</v>
      </c>
    </row>
    <row r="92" spans="1:10" s="102" customFormat="1" ht="54" customHeight="1">
      <c r="A92" s="160"/>
      <c r="B92" s="453" t="str">
        <f t="shared" si="6"/>
        <v>­ Ergonomie
­ Beleuchtung
­ Ordnung und Sauberkeit
- Nacharbeitsplatz</v>
      </c>
      <c r="C92" s="454"/>
      <c r="D92" s="444"/>
      <c r="E92" s="445"/>
      <c r="F92" s="447"/>
      <c r="H92" s="650"/>
      <c r="I92" s="97" t="s">
        <v>194</v>
      </c>
      <c r="J92" s="109" t="s">
        <v>195</v>
      </c>
    </row>
    <row r="93" spans="1:10" s="102" customFormat="1" ht="26.25" customHeight="1">
      <c r="A93" s="159" t="s">
        <v>196</v>
      </c>
      <c r="B93" s="440" t="str">
        <f t="shared" si="6"/>
        <v>Sind in den Fertigungs- und Prüfunterlagen die relevanten Angaben vollständig aufgeführt und sind sie eingehalten?</v>
      </c>
      <c r="C93" s="441"/>
      <c r="D93" s="442"/>
      <c r="E93" s="443"/>
      <c r="F93" s="446"/>
      <c r="H93" s="650"/>
      <c r="I93" s="97" t="s">
        <v>197</v>
      </c>
      <c r="J93" s="97" t="s">
        <v>198</v>
      </c>
    </row>
    <row r="94" spans="1:10" s="102" customFormat="1" ht="68.25" customHeight="1">
      <c r="A94" s="160"/>
      <c r="B94" s="453" t="str">
        <f t="shared" si="6"/>
        <v>­ Prozeßparameter (z. B.: Drücke, Temperaturen, Zeiten,
  Geschwindigkeiten)
­ Prüfvorgaben (wichtige Merkmale, Prüfmittel, Methoden, Prüfhäufigkeiten)
­ Eingriffsgrenzen in Prozeßregelkarten
­ Maschinen- und Prozeßfähigkeitsnachweise</v>
      </c>
      <c r="C94" s="454"/>
      <c r="D94" s="444"/>
      <c r="E94" s="445"/>
      <c r="F94" s="447"/>
      <c r="H94" s="650"/>
      <c r="I94" s="97" t="s">
        <v>199</v>
      </c>
      <c r="J94" s="109" t="s">
        <v>200</v>
      </c>
    </row>
    <row r="95" spans="1:10" s="102" customFormat="1" ht="15" customHeight="1">
      <c r="A95" s="159" t="s">
        <v>201</v>
      </c>
      <c r="B95" s="440" t="str">
        <f t="shared" si="6"/>
        <v>Sind für Einstellarbeiten die erforderlichen Hilfsmittel vorhanden?</v>
      </c>
      <c r="C95" s="441"/>
      <c r="D95" s="442"/>
      <c r="E95" s="443"/>
      <c r="F95" s="446"/>
      <c r="H95" s="650"/>
      <c r="I95" s="97" t="s">
        <v>202</v>
      </c>
      <c r="J95" s="97" t="s">
        <v>203</v>
      </c>
    </row>
    <row r="96" spans="1:10" s="102" customFormat="1" ht="25.5" customHeight="1">
      <c r="A96" s="160"/>
      <c r="B96" s="453" t="str">
        <f t="shared" si="6"/>
        <v>­ Einstellpläne
­ Einrichthilfen/Vergleichshilfen</v>
      </c>
      <c r="C96" s="454"/>
      <c r="D96" s="444"/>
      <c r="E96" s="445"/>
      <c r="F96" s="447"/>
      <c r="H96" s="650"/>
      <c r="I96" s="97" t="s">
        <v>204</v>
      </c>
      <c r="J96" s="109" t="s">
        <v>205</v>
      </c>
    </row>
    <row r="97" spans="1:248" s="102" customFormat="1" ht="26.25" customHeight="1">
      <c r="A97" s="159" t="s">
        <v>206</v>
      </c>
      <c r="B97" s="440" t="str">
        <f t="shared" si="6"/>
        <v>Erfolgt eine Freigabe von Fertigungsanläufen und werden Einstelldaten sowie Abweichungen erfaßt?</v>
      </c>
      <c r="C97" s="441"/>
      <c r="D97" s="442"/>
      <c r="E97" s="443"/>
      <c r="F97" s="446"/>
      <c r="H97" s="650"/>
      <c r="I97" s="97" t="s">
        <v>207</v>
      </c>
      <c r="J97" s="97" t="s">
        <v>208</v>
      </c>
    </row>
    <row r="98" spans="1:248" s="102" customFormat="1" ht="78" customHeight="1">
      <c r="A98" s="160"/>
      <c r="B98" s="453" t="str">
        <f>IF(H$1=1,I98,J98)</f>
        <v>­ Neues, geändertes Produkt
­ Stillstand der Einrichtung/Prozeßunterbrechung
­ Reparatur, Werkzeugwechsel
­ Materialwechsel (z. B. Chargenwechsel)
­ Geänderte Fertigungsparameter
­ Sind die Lehren gemessen und abgestimmt (Ergebnisse dokumentiert)?</v>
      </c>
      <c r="C98" s="454"/>
      <c r="D98" s="444"/>
      <c r="E98" s="445"/>
      <c r="F98" s="447"/>
      <c r="H98" s="650"/>
      <c r="I98" s="97" t="s">
        <v>625</v>
      </c>
      <c r="J98" s="291" t="s">
        <v>636</v>
      </c>
    </row>
    <row r="99" spans="1:248" s="102" customFormat="1" ht="26.25" customHeight="1">
      <c r="A99" s="159" t="s">
        <v>211</v>
      </c>
      <c r="B99" s="440" t="str">
        <f t="shared" si="6"/>
        <v>Sind die erforderlichen Korrekturmaßnahmen termingerecht realisiert und auf Wirksamkeit überprüft?</v>
      </c>
      <c r="C99" s="441"/>
      <c r="D99" s="442"/>
      <c r="E99" s="443"/>
      <c r="F99" s="446"/>
      <c r="H99" s="650"/>
      <c r="I99" s="97" t="s">
        <v>234</v>
      </c>
      <c r="J99" s="97" t="s">
        <v>235</v>
      </c>
    </row>
    <row r="100" spans="1:248" s="102" customFormat="1" ht="64.5" customHeight="1">
      <c r="A100" s="160"/>
      <c r="B100" s="453" t="str">
        <f>IF(H$1=1,I100,J100)</f>
        <v>­ Risikoanalyse (Prozeß-FMEA) Fehleranalysen
­ Verbesserungsprogramme aus Audits
­ Schnittstellengespräche intern/extern
­ Interne Beanstandungen 
­ Kundenbeanstandungen (z.B. 8D-Reporte)</v>
      </c>
      <c r="C100" s="454"/>
      <c r="D100" s="444"/>
      <c r="E100" s="445"/>
      <c r="F100" s="447"/>
      <c r="H100" s="650"/>
      <c r="I100" s="97" t="s">
        <v>626</v>
      </c>
      <c r="J100" s="291" t="s">
        <v>637</v>
      </c>
    </row>
    <row r="101" spans="1:248" s="100" customFormat="1" ht="12.75" customHeight="1">
      <c r="B101" s="247"/>
      <c r="C101" s="248"/>
      <c r="D101" s="245"/>
      <c r="E101" s="245"/>
      <c r="F101" s="246"/>
      <c r="G101" s="106"/>
      <c r="H101" s="651"/>
      <c r="I101" s="97"/>
      <c r="J101" s="97"/>
      <c r="L101" s="106"/>
      <c r="M101" s="107"/>
      <c r="N101" s="414"/>
      <c r="O101" s="414"/>
      <c r="P101" s="108"/>
      <c r="R101" s="106"/>
      <c r="S101" s="107"/>
      <c r="T101" s="414"/>
      <c r="U101" s="414"/>
      <c r="V101" s="108"/>
      <c r="X101" s="106"/>
      <c r="Y101" s="107"/>
      <c r="Z101" s="414"/>
      <c r="AA101" s="414"/>
      <c r="AB101" s="108"/>
      <c r="AD101" s="106"/>
      <c r="AE101" s="107"/>
      <c r="AF101" s="414"/>
      <c r="AG101" s="414"/>
      <c r="AH101" s="108"/>
      <c r="AJ101" s="106"/>
      <c r="AK101" s="107"/>
      <c r="AL101" s="414"/>
      <c r="AM101" s="414"/>
      <c r="AN101" s="108"/>
      <c r="AP101" s="106"/>
      <c r="AQ101" s="107"/>
      <c r="AR101" s="414"/>
      <c r="AS101" s="414"/>
      <c r="AT101" s="108"/>
      <c r="AV101" s="106"/>
      <c r="AW101" s="107"/>
      <c r="AX101" s="414"/>
      <c r="AY101" s="414"/>
      <c r="AZ101" s="108"/>
      <c r="BB101" s="106"/>
      <c r="BC101" s="107"/>
      <c r="BD101" s="414"/>
      <c r="BE101" s="414"/>
      <c r="BF101" s="108"/>
      <c r="BH101" s="106"/>
      <c r="BI101" s="107"/>
      <c r="BJ101" s="414"/>
      <c r="BK101" s="414"/>
      <c r="BL101" s="108"/>
      <c r="BN101" s="106"/>
      <c r="BO101" s="107"/>
      <c r="BP101" s="414"/>
      <c r="BQ101" s="414"/>
      <c r="BR101" s="108"/>
      <c r="BT101" s="106"/>
      <c r="BU101" s="107"/>
      <c r="BV101" s="414"/>
      <c r="BW101" s="414"/>
      <c r="BX101" s="108"/>
      <c r="BZ101" s="106"/>
      <c r="CA101" s="107"/>
      <c r="CB101" s="414"/>
      <c r="CC101" s="414"/>
      <c r="CD101" s="108"/>
      <c r="CF101" s="106"/>
      <c r="CG101" s="107"/>
      <c r="CH101" s="414"/>
      <c r="CI101" s="414"/>
      <c r="CJ101" s="108"/>
      <c r="CL101" s="106"/>
      <c r="CM101" s="107"/>
      <c r="CN101" s="414"/>
      <c r="CO101" s="414"/>
      <c r="CP101" s="108"/>
      <c r="CR101" s="106"/>
      <c r="CS101" s="107"/>
      <c r="CT101" s="414"/>
      <c r="CU101" s="414"/>
      <c r="CV101" s="108"/>
      <c r="CX101" s="106"/>
      <c r="CY101" s="107"/>
      <c r="CZ101" s="414"/>
      <c r="DA101" s="414"/>
      <c r="DB101" s="108"/>
      <c r="DD101" s="106"/>
      <c r="DE101" s="107"/>
      <c r="DF101" s="414"/>
      <c r="DG101" s="414"/>
      <c r="DH101" s="108"/>
      <c r="DJ101" s="106"/>
      <c r="DK101" s="107"/>
      <c r="DL101" s="414"/>
      <c r="DM101" s="414"/>
      <c r="DN101" s="108"/>
      <c r="DP101" s="106"/>
      <c r="DQ101" s="107"/>
      <c r="DR101" s="414"/>
      <c r="DS101" s="414"/>
      <c r="DT101" s="108"/>
      <c r="DV101" s="106"/>
      <c r="DW101" s="107"/>
      <c r="DX101" s="414"/>
      <c r="DY101" s="414"/>
      <c r="DZ101" s="108"/>
      <c r="EB101" s="106"/>
      <c r="EC101" s="107"/>
      <c r="ED101" s="414"/>
      <c r="EE101" s="414"/>
      <c r="EF101" s="108"/>
      <c r="EH101" s="106"/>
      <c r="EI101" s="107"/>
      <c r="EJ101" s="414"/>
      <c r="EK101" s="414"/>
      <c r="EL101" s="108"/>
      <c r="EN101" s="106"/>
      <c r="EO101" s="107"/>
      <c r="EP101" s="414"/>
      <c r="EQ101" s="414"/>
      <c r="ER101" s="108"/>
      <c r="ET101" s="106"/>
      <c r="EU101" s="107"/>
      <c r="EV101" s="414"/>
      <c r="EW101" s="414"/>
      <c r="EX101" s="108"/>
      <c r="EZ101" s="106"/>
      <c r="FA101" s="107"/>
      <c r="FB101" s="414"/>
      <c r="FC101" s="414"/>
      <c r="FD101" s="108"/>
      <c r="FF101" s="106"/>
      <c r="FG101" s="107"/>
      <c r="FH101" s="414"/>
      <c r="FI101" s="414"/>
      <c r="FJ101" s="108"/>
      <c r="FL101" s="106"/>
      <c r="FM101" s="107"/>
      <c r="FN101" s="414"/>
      <c r="FO101" s="414"/>
      <c r="FP101" s="108"/>
      <c r="FR101" s="106"/>
      <c r="FS101" s="107"/>
      <c r="FT101" s="414"/>
      <c r="FU101" s="414"/>
      <c r="FV101" s="108"/>
      <c r="FX101" s="106"/>
      <c r="FY101" s="107"/>
      <c r="FZ101" s="414"/>
      <c r="GA101" s="414"/>
      <c r="GB101" s="108"/>
      <c r="GD101" s="106"/>
      <c r="GE101" s="107"/>
      <c r="GF101" s="414"/>
      <c r="GG101" s="414"/>
      <c r="GH101" s="108"/>
      <c r="GJ101" s="106"/>
      <c r="GK101" s="107"/>
      <c r="GL101" s="414"/>
      <c r="GM101" s="414"/>
      <c r="GN101" s="108"/>
      <c r="GP101" s="106"/>
      <c r="GQ101" s="107"/>
      <c r="GR101" s="414"/>
      <c r="GS101" s="414"/>
      <c r="GT101" s="108"/>
      <c r="GV101" s="106"/>
      <c r="GW101" s="107"/>
      <c r="GX101" s="414"/>
      <c r="GY101" s="414"/>
      <c r="GZ101" s="108"/>
      <c r="HB101" s="106"/>
      <c r="HC101" s="107"/>
      <c r="HD101" s="414"/>
      <c r="HE101" s="414"/>
      <c r="HF101" s="108"/>
      <c r="HH101" s="106"/>
      <c r="HI101" s="107"/>
      <c r="HJ101" s="414"/>
      <c r="HK101" s="414"/>
      <c r="HL101" s="108"/>
      <c r="HN101" s="106"/>
      <c r="HO101" s="107"/>
      <c r="HP101" s="414"/>
      <c r="HQ101" s="414"/>
      <c r="HR101" s="108"/>
      <c r="HT101" s="106"/>
      <c r="HU101" s="107"/>
      <c r="HV101" s="414"/>
      <c r="HW101" s="414"/>
      <c r="HX101" s="108"/>
      <c r="HZ101" s="106"/>
      <c r="IA101" s="107"/>
      <c r="IB101" s="414"/>
      <c r="IC101" s="414"/>
      <c r="ID101" s="108"/>
      <c r="IF101" s="106"/>
      <c r="IG101" s="107"/>
      <c r="IH101" s="414"/>
      <c r="II101" s="414"/>
      <c r="IJ101" s="108"/>
      <c r="IL101" s="106"/>
      <c r="IM101" s="107"/>
      <c r="IN101" s="105"/>
    </row>
    <row r="102" spans="1:248" s="92" customFormat="1" ht="15.75" customHeight="1">
      <c r="A102" s="263" t="s">
        <v>238</v>
      </c>
      <c r="B102" s="450" t="str">
        <f t="shared" ref="B102:B112" si="7">IF(H$1=1,I102,J102)</f>
        <v>Transport/Teilehandling/Lagerung/Verpack. (Prozeßschr. 1)</v>
      </c>
      <c r="C102" s="451"/>
      <c r="D102" s="451"/>
      <c r="E102" s="451"/>
      <c r="F102" s="452"/>
      <c r="H102" s="646"/>
      <c r="I102" s="97" t="s">
        <v>239</v>
      </c>
      <c r="J102" s="97" t="s">
        <v>240</v>
      </c>
    </row>
    <row r="103" spans="1:248" s="92" customFormat="1" ht="29.25" customHeight="1">
      <c r="A103" s="159" t="s">
        <v>241</v>
      </c>
      <c r="B103" s="440" t="str">
        <f t="shared" si="7"/>
        <v>Sind die Mengen/Fertigungslosgrößen auf den Bedarf abgestimmt und werden sie gezielt zum nächsten Arbeitsgang weitergeleitet?</v>
      </c>
      <c r="C103" s="441"/>
      <c r="D103" s="442"/>
      <c r="E103" s="443"/>
      <c r="F103" s="446"/>
      <c r="H103" s="646"/>
      <c r="I103" s="97" t="s">
        <v>242</v>
      </c>
      <c r="J103" s="97" t="s">
        <v>243</v>
      </c>
    </row>
    <row r="104" spans="1:248" s="102" customFormat="1" ht="41.25" customHeight="1">
      <c r="A104" s="160"/>
      <c r="B104" s="448" t="str">
        <f t="shared" si="7"/>
        <v xml:space="preserve">­ Ausreichend geeignete Transportmittel (f. internen Transport)
­ Definierte Lagerplätze
­ Nur Weitergabe von i. O. Teilen </v>
      </c>
      <c r="C104" s="449"/>
      <c r="D104" s="444"/>
      <c r="E104" s="445"/>
      <c r="F104" s="447"/>
      <c r="H104" s="650"/>
      <c r="I104" s="290" t="s">
        <v>640</v>
      </c>
      <c r="J104" s="291" t="s">
        <v>641</v>
      </c>
    </row>
    <row r="105" spans="1:248" s="102" customFormat="1" ht="41.25" customHeight="1">
      <c r="A105" s="159" t="s">
        <v>246</v>
      </c>
      <c r="B105" s="440" t="str">
        <f t="shared" si="7"/>
        <v>Werden Produkte/Bauteile zweckentsprechend gelagert und sind die Transportmittel/ Verpackungseinrichtungen auf die speziellen Eigenschaften der Produkt/Bauteile abgestimmt?</v>
      </c>
      <c r="C105" s="441"/>
      <c r="D105" s="442"/>
      <c r="E105" s="443"/>
      <c r="F105" s="446"/>
      <c r="H105" s="650"/>
      <c r="I105" s="97" t="s">
        <v>247</v>
      </c>
      <c r="J105" s="97" t="s">
        <v>248</v>
      </c>
    </row>
    <row r="106" spans="1:248" s="102" customFormat="1" ht="79.5" customHeight="1">
      <c r="A106" s="160"/>
      <c r="B106" s="448" t="str">
        <f>IF(H$1=1,I106,J106)</f>
        <v xml:space="preserve">- Ist die Verpackung für die Anlieferung zu KRONE abgestimmt und in ausreichender Stückzahl vorhanden?
­ Lagermengen
­ Schutz vor Beschädigung
­ Ordnung, Sauberkeit, Überfüllung (Lagerplätze, Behälter)
- FiFo
</v>
      </c>
      <c r="C106" s="449"/>
      <c r="D106" s="444"/>
      <c r="E106" s="445"/>
      <c r="F106" s="447"/>
      <c r="H106" s="650"/>
      <c r="I106" s="291" t="s">
        <v>642</v>
      </c>
      <c r="J106" s="291" t="s">
        <v>643</v>
      </c>
    </row>
    <row r="107" spans="1:248" s="102" customFormat="1" ht="39" customHeight="1">
      <c r="A107" s="159" t="s">
        <v>251</v>
      </c>
      <c r="B107" s="440" t="str">
        <f t="shared" si="7"/>
        <v>Werden Ausschuß-, Nacharbeits- und Einrichtteile sowie innerbetriebliche Restmengen konsequent separiert und gekennzeichnet?</v>
      </c>
      <c r="C107" s="441"/>
      <c r="D107" s="442"/>
      <c r="E107" s="443"/>
      <c r="F107" s="446"/>
      <c r="H107" s="650"/>
      <c r="I107" s="97" t="s">
        <v>252</v>
      </c>
      <c r="J107" s="97" t="s">
        <v>253</v>
      </c>
    </row>
    <row r="108" spans="1:248" s="102" customFormat="1" ht="64.5" customHeight="1">
      <c r="A108" s="160"/>
      <c r="B108" s="448" t="str">
        <f t="shared" si="7"/>
        <v>­ Sperrlager, Sperrbereiche
­ Gekennzeichnete Behälter für Ausschuß, Nacharbeit und Einrichtteile
­ Fehlerhafte Produkte und Fehlermerkmale
­ Kennzeichnung
­ Definierte Ausschleuse-/Nacharbeitsstationen in der Fertigung</v>
      </c>
      <c r="C108" s="449"/>
      <c r="D108" s="444"/>
      <c r="E108" s="445"/>
      <c r="F108" s="447"/>
      <c r="H108" s="650"/>
      <c r="I108" s="97" t="s">
        <v>254</v>
      </c>
      <c r="J108" s="109" t="s">
        <v>255</v>
      </c>
    </row>
    <row r="109" spans="1:248" s="102" customFormat="1" ht="27.75" customHeight="1">
      <c r="A109" s="159" t="s">
        <v>256</v>
      </c>
      <c r="B109" s="440" t="str">
        <f t="shared" si="7"/>
        <v>Ist der Material- und Teilefluß gegen Vermischung/Verwechslung abgesichert und die Rückverfolgbarkeit gewährleistet?</v>
      </c>
      <c r="C109" s="441"/>
      <c r="D109" s="442"/>
      <c r="E109" s="443"/>
      <c r="F109" s="446"/>
      <c r="H109" s="650"/>
      <c r="I109" s="97" t="s">
        <v>257</v>
      </c>
      <c r="J109" s="97" t="s">
        <v>258</v>
      </c>
    </row>
    <row r="110" spans="1:248" s="102" customFormat="1" ht="90.75" customHeight="1">
      <c r="A110" s="160"/>
      <c r="B110" s="448" t="str">
        <f t="shared" si="7"/>
        <v>­ Teilekennzeichnung
­ Kennzeichnung des Arbeits-, Prüf- und Verwendungsstatus
­ Chargenkennzeichnung
­ Verfallsdatum
­ Entfernung ungültiger Kennzeichnungen
­ Arbeitspapiere mit Teile-/Produktionsstammdaten.
­ Konstruktionsstand, Vormaterial und Fertigprodukte</v>
      </c>
      <c r="C110" s="449"/>
      <c r="D110" s="444"/>
      <c r="E110" s="445"/>
      <c r="F110" s="447"/>
      <c r="H110" s="650"/>
      <c r="I110" s="97" t="s">
        <v>259</v>
      </c>
      <c r="J110" s="109" t="s">
        <v>260</v>
      </c>
    </row>
    <row r="111" spans="1:248" s="102" customFormat="1" ht="27" customHeight="1">
      <c r="A111" s="159" t="s">
        <v>261</v>
      </c>
      <c r="B111" s="440" t="str">
        <f t="shared" si="7"/>
        <v>Werden Werkzeuge, Einrichtungen und Prüfmittel sachgemäß gelagert?</v>
      </c>
      <c r="C111" s="441"/>
      <c r="D111" s="442"/>
      <c r="E111" s="443"/>
      <c r="F111" s="446"/>
      <c r="H111" s="650"/>
      <c r="I111" s="97" t="s">
        <v>262</v>
      </c>
      <c r="J111" s="97" t="s">
        <v>263</v>
      </c>
    </row>
    <row r="112" spans="1:248" s="102" customFormat="1" ht="94.5" customHeight="1">
      <c r="A112" s="160"/>
      <c r="B112" s="448" t="str">
        <f t="shared" si="7"/>
        <v xml:space="preserve">­ Beschädigungssichere Lagerung
­ Ordnung und Sauberkeit
­ Definierter Lagerort
­ Verwaltete Ausgabe
­ Umwelteinflüsse
­ Kennzeichnung
­ Definierter Freigabe- und Änderungsstand. </v>
      </c>
      <c r="C112" s="449"/>
      <c r="D112" s="444"/>
      <c r="E112" s="445"/>
      <c r="F112" s="447"/>
      <c r="H112" s="650"/>
      <c r="I112" s="97" t="s">
        <v>264</v>
      </c>
      <c r="J112" s="109" t="s">
        <v>265</v>
      </c>
    </row>
    <row r="113" spans="1:248" s="92" customFormat="1" ht="15.75" customHeight="1">
      <c r="A113" s="263" t="s">
        <v>266</v>
      </c>
      <c r="B113" s="450" t="str">
        <f t="shared" ref="B113:B125" si="8">IF(H$1=1,I113,J113)</f>
        <v>Fehleranalyse/Korrektur/Kont. Verbesserung (Prozeßschr. 1)</v>
      </c>
      <c r="C113" s="451"/>
      <c r="D113" s="451"/>
      <c r="E113" s="451"/>
      <c r="F113" s="452"/>
      <c r="H113" s="646"/>
      <c r="I113" s="97" t="s">
        <v>267</v>
      </c>
      <c r="J113" s="97" t="s">
        <v>268</v>
      </c>
    </row>
    <row r="114" spans="1:248" s="92" customFormat="1" ht="25.5" customHeight="1">
      <c r="A114" s="159" t="s">
        <v>269</v>
      </c>
      <c r="B114" s="440" t="str">
        <f t="shared" si="8"/>
        <v>Werden Qualitäts- und Prozeßdaten vollständig und auswertbar erfaßt?</v>
      </c>
      <c r="C114" s="441"/>
      <c r="D114" s="442"/>
      <c r="E114" s="443"/>
      <c r="F114" s="446"/>
      <c r="H114" s="646"/>
      <c r="I114" s="97" t="s">
        <v>270</v>
      </c>
      <c r="J114" s="97" t="s">
        <v>271</v>
      </c>
    </row>
    <row r="115" spans="1:248" s="102" customFormat="1" ht="42" customHeight="1">
      <c r="A115" s="160"/>
      <c r="B115" s="448" t="str">
        <f>IF(H$1=1,I115,J115)</f>
        <v>­ Fehlersammelkarten 
­ Regelkarten 
­ Datenerfassung und Auswertung</v>
      </c>
      <c r="C115" s="449"/>
      <c r="D115" s="444"/>
      <c r="E115" s="445"/>
      <c r="F115" s="447"/>
      <c r="H115" s="650"/>
      <c r="I115" s="97" t="s">
        <v>627</v>
      </c>
      <c r="J115" s="291" t="s">
        <v>638</v>
      </c>
    </row>
    <row r="116" spans="1:248" s="102" customFormat="1" ht="28.5" customHeight="1">
      <c r="A116" s="159" t="s">
        <v>274</v>
      </c>
      <c r="B116" s="440" t="str">
        <f t="shared" si="8"/>
        <v>Werden die Qualitäts- und Prozeßdaten statistisch ausgewertet und Verbesserungsprogramme daraus abgeleitet?</v>
      </c>
      <c r="C116" s="441"/>
      <c r="D116" s="442"/>
      <c r="E116" s="443"/>
      <c r="F116" s="446"/>
      <c r="H116" s="650"/>
      <c r="I116" s="97" t="s">
        <v>275</v>
      </c>
      <c r="J116" s="97" t="s">
        <v>276</v>
      </c>
    </row>
    <row r="117" spans="1:248" s="102" customFormat="1" ht="69" customHeight="1">
      <c r="A117" s="160"/>
      <c r="B117" s="448" t="str">
        <f t="shared" si="8"/>
        <v>­ Prozeßfähigkeiten
­ Fehlerarten/Fehlerhäufigkeiten 
­ Fehlerkosten (Nichtkonformität)
­ Prozeßparameter
­ Ausschuß/Nacharbeit</v>
      </c>
      <c r="C117" s="449"/>
      <c r="D117" s="444"/>
      <c r="E117" s="445"/>
      <c r="F117" s="447"/>
      <c r="H117" s="650"/>
      <c r="I117" s="97" t="s">
        <v>277</v>
      </c>
      <c r="J117" s="109" t="s">
        <v>278</v>
      </c>
    </row>
    <row r="118" spans="1:248" s="102" customFormat="1" ht="41.25" customHeight="1">
      <c r="A118" s="159" t="s">
        <v>279</v>
      </c>
      <c r="B118" s="440" t="str">
        <f t="shared" si="8"/>
        <v>Werden bei Abweichungen von Produkt- und Prozeßforderungen die Ursachen analysiert und die Korrekturmaßnahmen auf Wirksamkeit überprüft?</v>
      </c>
      <c r="C118" s="441"/>
      <c r="D118" s="442"/>
      <c r="E118" s="443"/>
      <c r="F118" s="446"/>
      <c r="H118" s="650"/>
      <c r="I118" s="97" t="s">
        <v>280</v>
      </c>
      <c r="J118" s="97" t="s">
        <v>281</v>
      </c>
    </row>
    <row r="119" spans="1:248" s="102" customFormat="1" ht="65.25" customHeight="1">
      <c r="A119" s="160"/>
      <c r="B119" s="448" t="str">
        <f t="shared" si="8"/>
        <v>­ Ergänzende Dimensions-, Werkstoff-, Funktions- Dauerprüfungen 
­ Ursachen-/Wirkungsdiagramm
­ FMEA/Fehleranalyse
­ Prozeßfähigkeitsanalyse
­ Q-Zirkel</v>
      </c>
      <c r="C119" s="449"/>
      <c r="D119" s="444"/>
      <c r="E119" s="445"/>
      <c r="F119" s="447"/>
      <c r="H119" s="650"/>
      <c r="I119" s="97" t="s">
        <v>282</v>
      </c>
      <c r="J119" s="109" t="s">
        <v>283</v>
      </c>
    </row>
    <row r="120" spans="1:248" s="102" customFormat="1" ht="12.75" customHeight="1">
      <c r="A120" s="159" t="s">
        <v>284</v>
      </c>
      <c r="B120" s="440" t="str">
        <f t="shared" si="8"/>
        <v>Werden Prozesse und Produkte regelmäßig auditiert?</v>
      </c>
      <c r="C120" s="441"/>
      <c r="D120" s="442"/>
      <c r="E120" s="443"/>
      <c r="F120" s="446"/>
      <c r="H120" s="650"/>
      <c r="I120" s="97" t="s">
        <v>285</v>
      </c>
      <c r="J120" s="97" t="s">
        <v>286</v>
      </c>
    </row>
    <row r="121" spans="1:248" s="102" customFormat="1" ht="117.75" customHeight="1">
      <c r="A121" s="160"/>
      <c r="B121" s="448" t="str">
        <f t="shared" si="8"/>
        <v>­ Neue Projekte/Prozesse/Produkte
­ Nichterfüllung von Qualitätsforderungen (intern/extern)
­ Nachweisführung der Einhaltung von Qualitätsforderungen
­ Aufzeigen von Verbesserungspotentialen.
­ Kundenforderungen
­ Wichtige Merkmale
­ Funktion
­ Prozeßparameter/-fähigkeiten
­ Festgelegte Prozeß-/Verfahrensabläufe</v>
      </c>
      <c r="C121" s="449"/>
      <c r="D121" s="444"/>
      <c r="E121" s="445"/>
      <c r="F121" s="447"/>
      <c r="H121" s="650"/>
      <c r="I121" s="97" t="s">
        <v>287</v>
      </c>
      <c r="J121" s="109" t="s">
        <v>288</v>
      </c>
    </row>
    <row r="122" spans="1:248" s="102" customFormat="1" ht="12.75" customHeight="1">
      <c r="A122" s="159" t="s">
        <v>289</v>
      </c>
      <c r="B122" s="440" t="str">
        <f t="shared" si="8"/>
        <v>Unterliegen Produkt und Prozeß kontinuierlicher Verbesserung?</v>
      </c>
      <c r="C122" s="441"/>
      <c r="D122" s="442"/>
      <c r="E122" s="443"/>
      <c r="F122" s="446"/>
      <c r="H122" s="650"/>
      <c r="I122" s="97" t="s">
        <v>290</v>
      </c>
      <c r="J122" s="97" t="s">
        <v>291</v>
      </c>
    </row>
    <row r="123" spans="1:248" s="102" customFormat="1" ht="53.25" customHeight="1">
      <c r="A123" s="160"/>
      <c r="B123" s="448" t="str">
        <f t="shared" si="8"/>
        <v>­ Kostenoptimierung
­ Reduzierung von Verschwendung (z. B. Ausschuß und Nacharbeit, 
  Energie und Prozeßstoffe)
­ Verbesserung der Prozeßsicherheit, (z. B. Prozeßablaufanalyse)</v>
      </c>
      <c r="C123" s="449"/>
      <c r="D123" s="444"/>
      <c r="E123" s="445"/>
      <c r="F123" s="447"/>
      <c r="H123" s="650"/>
      <c r="I123" s="97" t="s">
        <v>292</v>
      </c>
      <c r="J123" s="109" t="s">
        <v>293</v>
      </c>
    </row>
    <row r="124" spans="1:248" s="102" customFormat="1" ht="27" customHeight="1">
      <c r="A124" s="159" t="s">
        <v>294</v>
      </c>
      <c r="B124" s="440" t="str">
        <f t="shared" si="8"/>
        <v>Sind für Produkt und Prozeß Zielvorgaben vorhanden und wird die Einhaltung überwacht?</v>
      </c>
      <c r="C124" s="441"/>
      <c r="D124" s="442"/>
      <c r="E124" s="443"/>
      <c r="F124" s="446"/>
      <c r="H124" s="650"/>
      <c r="I124" s="97" t="s">
        <v>295</v>
      </c>
      <c r="J124" s="97" t="s">
        <v>296</v>
      </c>
    </row>
    <row r="125" spans="1:248" s="102" customFormat="1" ht="12.75" customHeight="1">
      <c r="A125" s="160"/>
      <c r="B125" s="448" t="str">
        <f t="shared" si="8"/>
        <v>­ Qualitätskennzahlen (z. B. Fehlerraten, Auditergebnisse)</v>
      </c>
      <c r="C125" s="449"/>
      <c r="D125" s="444"/>
      <c r="E125" s="445"/>
      <c r="F125" s="447"/>
      <c r="H125" s="650"/>
      <c r="I125" s="97" t="s">
        <v>628</v>
      </c>
      <c r="J125" s="109" t="s">
        <v>298</v>
      </c>
    </row>
    <row r="126" spans="1:248" s="102" customFormat="1" ht="15.75">
      <c r="A126" s="100"/>
      <c r="B126" s="247"/>
      <c r="C126" s="248"/>
      <c r="D126" s="245"/>
      <c r="E126" s="245"/>
      <c r="F126" s="246"/>
      <c r="G126" s="106"/>
      <c r="H126" s="651"/>
      <c r="I126" s="97"/>
      <c r="J126" s="97"/>
      <c r="K126" s="100"/>
      <c r="L126" s="106"/>
      <c r="M126" s="107"/>
      <c r="N126" s="414"/>
      <c r="O126" s="414"/>
      <c r="P126" s="108"/>
      <c r="Q126" s="100"/>
      <c r="R126" s="106"/>
      <c r="S126" s="107"/>
      <c r="T126" s="414"/>
      <c r="U126" s="414"/>
      <c r="V126" s="108"/>
      <c r="W126" s="100"/>
      <c r="X126" s="106"/>
      <c r="Y126" s="107"/>
      <c r="Z126" s="414"/>
      <c r="AA126" s="414"/>
      <c r="AB126" s="108"/>
      <c r="AC126" s="100"/>
      <c r="AD126" s="106"/>
      <c r="AE126" s="107"/>
      <c r="AF126" s="414"/>
      <c r="AG126" s="414"/>
      <c r="AH126" s="108"/>
      <c r="AI126" s="100"/>
      <c r="AJ126" s="106"/>
      <c r="AK126" s="107"/>
      <c r="AL126" s="414"/>
      <c r="AM126" s="414"/>
      <c r="AN126" s="108"/>
      <c r="AO126" s="100"/>
      <c r="AP126" s="106"/>
      <c r="AQ126" s="107"/>
      <c r="AR126" s="414"/>
      <c r="AS126" s="414"/>
      <c r="AT126" s="108"/>
      <c r="AU126" s="100"/>
      <c r="AV126" s="106"/>
      <c r="AW126" s="107"/>
      <c r="AX126" s="414"/>
      <c r="AY126" s="414"/>
      <c r="AZ126" s="108"/>
      <c r="BA126" s="100"/>
      <c r="BB126" s="106"/>
      <c r="BC126" s="107"/>
      <c r="BD126" s="414"/>
      <c r="BE126" s="414"/>
      <c r="BF126" s="108"/>
      <c r="BG126" s="100"/>
      <c r="BH126" s="106"/>
      <c r="BI126" s="107"/>
      <c r="BJ126" s="414"/>
      <c r="BK126" s="414"/>
      <c r="BL126" s="108"/>
      <c r="BM126" s="100"/>
      <c r="BN126" s="106"/>
      <c r="BO126" s="107"/>
      <c r="BP126" s="414"/>
      <c r="BQ126" s="414"/>
      <c r="BR126" s="108"/>
      <c r="BS126" s="100"/>
      <c r="BT126" s="106"/>
      <c r="BU126" s="107"/>
      <c r="BV126" s="414"/>
      <c r="BW126" s="414"/>
      <c r="BX126" s="108"/>
      <c r="BY126" s="100"/>
      <c r="BZ126" s="106"/>
      <c r="CA126" s="107"/>
      <c r="CB126" s="414"/>
      <c r="CC126" s="414"/>
      <c r="CD126" s="108"/>
      <c r="CE126" s="100"/>
      <c r="CF126" s="106"/>
      <c r="CG126" s="107"/>
      <c r="CH126" s="414"/>
      <c r="CI126" s="414"/>
      <c r="CJ126" s="108"/>
      <c r="CK126" s="100"/>
      <c r="CL126" s="106"/>
      <c r="CM126" s="107"/>
      <c r="CN126" s="414"/>
      <c r="CO126" s="414"/>
      <c r="CP126" s="108"/>
      <c r="CQ126" s="100"/>
      <c r="CR126" s="106"/>
      <c r="CS126" s="107"/>
      <c r="CT126" s="414"/>
      <c r="CU126" s="414"/>
      <c r="CV126" s="108"/>
      <c r="CW126" s="100"/>
      <c r="CX126" s="106"/>
      <c r="CY126" s="107"/>
      <c r="CZ126" s="414"/>
      <c r="DA126" s="414"/>
      <c r="DB126" s="108"/>
      <c r="DC126" s="100"/>
      <c r="DD126" s="106"/>
      <c r="DE126" s="107"/>
      <c r="DF126" s="414"/>
      <c r="DG126" s="414"/>
      <c r="DH126" s="108"/>
      <c r="DI126" s="100"/>
      <c r="DJ126" s="106"/>
      <c r="DK126" s="107"/>
      <c r="DL126" s="414"/>
      <c r="DM126" s="414"/>
      <c r="DN126" s="108"/>
      <c r="DO126" s="100"/>
      <c r="DP126" s="106"/>
      <c r="DQ126" s="107"/>
      <c r="DR126" s="414"/>
      <c r="DS126" s="414"/>
      <c r="DT126" s="108"/>
      <c r="DU126" s="100"/>
      <c r="DV126" s="106"/>
      <c r="DW126" s="107"/>
      <c r="DX126" s="414"/>
      <c r="DY126" s="414"/>
      <c r="DZ126" s="108"/>
      <c r="EA126" s="100"/>
      <c r="EB126" s="106"/>
      <c r="EC126" s="107"/>
      <c r="ED126" s="414"/>
      <c r="EE126" s="414"/>
      <c r="EF126" s="108"/>
      <c r="EG126" s="100"/>
      <c r="EH126" s="106"/>
      <c r="EI126" s="107"/>
      <c r="EJ126" s="414"/>
      <c r="EK126" s="414"/>
      <c r="EL126" s="108"/>
      <c r="EM126" s="100"/>
      <c r="EN126" s="106"/>
      <c r="EO126" s="107"/>
      <c r="EP126" s="414"/>
      <c r="EQ126" s="414"/>
      <c r="ER126" s="108"/>
      <c r="ES126" s="100"/>
      <c r="ET126" s="106"/>
      <c r="EU126" s="107"/>
      <c r="EV126" s="414"/>
      <c r="EW126" s="414"/>
      <c r="EX126" s="108"/>
      <c r="EY126" s="100"/>
      <c r="EZ126" s="106"/>
      <c r="FA126" s="107"/>
      <c r="FB126" s="414"/>
      <c r="FC126" s="414"/>
      <c r="FD126" s="108"/>
      <c r="FE126" s="100"/>
      <c r="FF126" s="106"/>
      <c r="FG126" s="107"/>
      <c r="FH126" s="414"/>
      <c r="FI126" s="414"/>
      <c r="FJ126" s="108"/>
      <c r="FK126" s="100"/>
      <c r="FL126" s="106"/>
      <c r="FM126" s="107"/>
      <c r="FN126" s="414"/>
      <c r="FO126" s="414"/>
      <c r="FP126" s="108"/>
      <c r="FQ126" s="100"/>
      <c r="FR126" s="106"/>
      <c r="FS126" s="107"/>
      <c r="FT126" s="414"/>
      <c r="FU126" s="414"/>
      <c r="FV126" s="108"/>
      <c r="FW126" s="100"/>
      <c r="FX126" s="106"/>
      <c r="FY126" s="107"/>
      <c r="FZ126" s="414"/>
      <c r="GA126" s="414"/>
      <c r="GB126" s="108"/>
      <c r="GC126" s="100"/>
      <c r="GD126" s="106"/>
      <c r="GE126" s="107"/>
      <c r="GF126" s="414"/>
      <c r="GG126" s="414"/>
      <c r="GH126" s="108"/>
      <c r="GI126" s="100"/>
      <c r="GJ126" s="106"/>
      <c r="GK126" s="107"/>
      <c r="GL126" s="414"/>
      <c r="GM126" s="414"/>
      <c r="GN126" s="108"/>
      <c r="GO126" s="100"/>
      <c r="GP126" s="106"/>
      <c r="GQ126" s="107"/>
      <c r="GR126" s="414"/>
      <c r="GS126" s="414"/>
      <c r="GT126" s="108"/>
      <c r="GU126" s="100"/>
      <c r="GV126" s="106"/>
      <c r="GW126" s="107"/>
      <c r="GX126" s="414"/>
      <c r="GY126" s="414"/>
      <c r="GZ126" s="108"/>
      <c r="HA126" s="100"/>
      <c r="HB126" s="106"/>
      <c r="HC126" s="107"/>
      <c r="HD126" s="414"/>
      <c r="HE126" s="414"/>
      <c r="HF126" s="108"/>
      <c r="HG126" s="100"/>
      <c r="HH126" s="106"/>
      <c r="HI126" s="107"/>
      <c r="HJ126" s="414"/>
      <c r="HK126" s="414"/>
      <c r="HL126" s="108"/>
      <c r="HM126" s="100"/>
      <c r="HN126" s="106"/>
      <c r="HO126" s="107"/>
      <c r="HP126" s="414"/>
      <c r="HQ126" s="414"/>
      <c r="HR126" s="108"/>
      <c r="HS126" s="100"/>
      <c r="HT126" s="106"/>
      <c r="HU126" s="107"/>
      <c r="HV126" s="414"/>
      <c r="HW126" s="414"/>
      <c r="HX126" s="108"/>
      <c r="HY126" s="100"/>
      <c r="HZ126" s="106"/>
      <c r="IA126" s="107"/>
      <c r="IB126" s="414"/>
      <c r="IC126" s="414"/>
      <c r="ID126" s="108"/>
      <c r="IE126" s="100"/>
      <c r="IF126" s="106"/>
      <c r="IG126" s="107"/>
      <c r="IH126" s="414"/>
      <c r="II126" s="414"/>
      <c r="IJ126" s="108"/>
      <c r="IK126" s="100"/>
      <c r="IL126" s="106"/>
      <c r="IM126" s="107"/>
      <c r="IN126" s="105"/>
    </row>
    <row r="127" spans="1:248" s="92" customFormat="1" ht="15.75" customHeight="1">
      <c r="A127" s="263" t="s">
        <v>299</v>
      </c>
      <c r="B127" s="450" t="str">
        <f t="shared" ref="B127:B137" si="9">IF(H$1=1,I127,J127)</f>
        <v>Kundenbetreuung, Kundenzufriedenheit, Service</v>
      </c>
      <c r="C127" s="451"/>
      <c r="D127" s="451"/>
      <c r="E127" s="451"/>
      <c r="F127" s="452"/>
      <c r="H127" s="646"/>
      <c r="I127" s="97" t="s">
        <v>300</v>
      </c>
      <c r="J127" s="97" t="s">
        <v>301</v>
      </c>
    </row>
    <row r="128" spans="1:248" s="92" customFormat="1" ht="26.25" customHeight="1">
      <c r="A128" s="159" t="s">
        <v>302</v>
      </c>
      <c r="B128" s="440" t="str">
        <f t="shared" si="9"/>
        <v>Durchschnittliche Note aus der Lieferantenbewertung der letzten 6 Monate?</v>
      </c>
      <c r="C128" s="441"/>
      <c r="D128" s="442"/>
      <c r="E128" s="443"/>
      <c r="F128" s="446"/>
      <c r="H128" s="646"/>
      <c r="I128" s="97" t="s">
        <v>435</v>
      </c>
      <c r="J128" s="97" t="s">
        <v>97</v>
      </c>
    </row>
    <row r="129" spans="1:248" s="102" customFormat="1" ht="25.5" customHeight="1">
      <c r="A129" s="160"/>
      <c r="B129" s="448" t="str">
        <f t="shared" si="9"/>
        <v>­ A=10; AB=8; B=6; C=4</v>
      </c>
      <c r="C129" s="449"/>
      <c r="D129" s="444"/>
      <c r="E129" s="445"/>
      <c r="F129" s="447"/>
      <c r="H129" s="650"/>
      <c r="I129" s="97" t="s">
        <v>98</v>
      </c>
      <c r="J129" s="97" t="s">
        <v>98</v>
      </c>
    </row>
    <row r="130" spans="1:248" s="102" customFormat="1" ht="15.75" customHeight="1">
      <c r="A130" s="159" t="s">
        <v>303</v>
      </c>
      <c r="B130" s="440" t="str">
        <f t="shared" si="9"/>
        <v>Ist die Kundenbetreuung gewährleistet?</v>
      </c>
      <c r="C130" s="441"/>
      <c r="D130" s="442"/>
      <c r="E130" s="443"/>
      <c r="F130" s="446"/>
      <c r="H130" s="650"/>
      <c r="I130" s="97" t="s">
        <v>304</v>
      </c>
      <c r="J130" s="97" t="s">
        <v>305</v>
      </c>
    </row>
    <row r="131" spans="1:248" s="102" customFormat="1" ht="54" customHeight="1">
      <c r="A131" s="160"/>
      <c r="B131" s="448" t="str">
        <f t="shared" si="9"/>
        <v>­ Kenntnisse zum Produkteinsatz
­ Kenntnisse zu Produktproblemen
­ Mitteilung von Verbesserungsmaßnahmen
- Gewährleistung</v>
      </c>
      <c r="C131" s="449"/>
      <c r="D131" s="444"/>
      <c r="E131" s="445"/>
      <c r="F131" s="447"/>
      <c r="H131" s="650"/>
      <c r="I131" s="97" t="s">
        <v>307</v>
      </c>
      <c r="J131" s="109" t="s">
        <v>308</v>
      </c>
    </row>
    <row r="132" spans="1:248" s="102" customFormat="1" ht="26.25" customHeight="1">
      <c r="A132" s="159" t="s">
        <v>309</v>
      </c>
      <c r="B132" s="440" t="str">
        <f t="shared" si="9"/>
        <v>Wird auf Beanstandungen kurzfristig reagiert und die Teileversorgung sichergestellt?</v>
      </c>
      <c r="C132" s="441"/>
      <c r="D132" s="442"/>
      <c r="E132" s="443"/>
      <c r="F132" s="446"/>
      <c r="H132" s="650"/>
      <c r="I132" s="97" t="s">
        <v>310</v>
      </c>
      <c r="J132" s="97" t="s">
        <v>311</v>
      </c>
    </row>
    <row r="133" spans="1:248" s="102" customFormat="1" ht="25.5" customHeight="1">
      <c r="A133" s="160"/>
      <c r="B133" s="448" t="str">
        <f t="shared" si="9"/>
        <v>- Notfallpläne</v>
      </c>
      <c r="C133" s="449"/>
      <c r="D133" s="444"/>
      <c r="E133" s="445"/>
      <c r="F133" s="447"/>
      <c r="H133" s="650"/>
      <c r="I133" s="109" t="s">
        <v>312</v>
      </c>
      <c r="J133" s="109" t="s">
        <v>313</v>
      </c>
    </row>
    <row r="134" spans="1:248" s="102" customFormat="1" ht="39" customHeight="1">
      <c r="A134" s="159" t="s">
        <v>314</v>
      </c>
      <c r="B134" s="440" t="str">
        <f>IF(H$1=1,I134,J134)</f>
        <v>Werden bei Abweichungen von Qualitätsforderungen Fehleranalysen durchgeführt und Verbesserungsmaßnahmen umgesetzt?</v>
      </c>
      <c r="C134" s="441"/>
      <c r="D134" s="442"/>
      <c r="E134" s="443"/>
      <c r="F134" s="446"/>
      <c r="H134" s="650"/>
      <c r="I134" s="97" t="s">
        <v>315</v>
      </c>
      <c r="J134" s="97" t="s">
        <v>316</v>
      </c>
    </row>
    <row r="135" spans="1:248" s="102" customFormat="1" ht="41.25" customHeight="1">
      <c r="A135" s="160"/>
      <c r="B135" s="448" t="str">
        <f t="shared" si="9"/>
        <v>­ Paretoanalysen zu Fehlermerkmalen (intern/extern)
­ Einsatz von Problembeseitigungsmethoden (z. B. 8-D-Report)
­ Wirksamkeitsprüfung</v>
      </c>
      <c r="C135" s="449"/>
      <c r="D135" s="444"/>
      <c r="E135" s="445"/>
      <c r="F135" s="447"/>
      <c r="H135" s="650"/>
      <c r="I135" s="97" t="s">
        <v>317</v>
      </c>
      <c r="J135" s="109" t="s">
        <v>318</v>
      </c>
    </row>
    <row r="136" spans="1:248" s="102" customFormat="1" ht="16.5" customHeight="1">
      <c r="A136" s="159" t="s">
        <v>319</v>
      </c>
      <c r="B136" s="440" t="str">
        <f t="shared" si="9"/>
        <v>Ist das Personal für die jeweiligen Aufgaben qualifiziert?</v>
      </c>
      <c r="C136" s="441"/>
      <c r="D136" s="442"/>
      <c r="E136" s="443"/>
      <c r="F136" s="446"/>
      <c r="H136" s="650"/>
      <c r="I136" s="97" t="s">
        <v>146</v>
      </c>
      <c r="J136" s="97" t="s">
        <v>320</v>
      </c>
    </row>
    <row r="137" spans="1:248" s="102" customFormat="1" ht="17.25" customHeight="1">
      <c r="A137" s="160"/>
      <c r="B137" s="448" t="str">
        <f t="shared" si="9"/>
        <v>- Kundenbetreuung</v>
      </c>
      <c r="C137" s="449"/>
      <c r="D137" s="444"/>
      <c r="E137" s="445"/>
      <c r="F137" s="447"/>
      <c r="H137" s="650"/>
      <c r="I137" s="109" t="s">
        <v>321</v>
      </c>
      <c r="J137" s="109" t="s">
        <v>322</v>
      </c>
    </row>
    <row r="138" spans="1:248" s="102" customFormat="1" ht="15.75">
      <c r="A138" s="100"/>
      <c r="B138" s="247"/>
      <c r="C138" s="248"/>
      <c r="D138" s="245"/>
      <c r="E138" s="245"/>
      <c r="F138" s="246"/>
      <c r="G138" s="106"/>
      <c r="H138" s="651"/>
      <c r="I138" s="97"/>
      <c r="J138" s="97"/>
      <c r="K138" s="100"/>
      <c r="L138" s="106"/>
      <c r="M138" s="107"/>
      <c r="N138" s="414"/>
      <c r="O138" s="414"/>
      <c r="P138" s="108"/>
      <c r="Q138" s="100"/>
      <c r="R138" s="106"/>
      <c r="S138" s="107"/>
      <c r="T138" s="414"/>
      <c r="U138" s="414"/>
      <c r="V138" s="108"/>
      <c r="W138" s="100"/>
      <c r="X138" s="106"/>
      <c r="Y138" s="107"/>
      <c r="Z138" s="414"/>
      <c r="AA138" s="414"/>
      <c r="AB138" s="108"/>
      <c r="AC138" s="100"/>
      <c r="AD138" s="106"/>
      <c r="AE138" s="107"/>
      <c r="AF138" s="414"/>
      <c r="AG138" s="414"/>
      <c r="AH138" s="108"/>
      <c r="AI138" s="100"/>
      <c r="AJ138" s="106"/>
      <c r="AK138" s="107"/>
      <c r="AL138" s="414"/>
      <c r="AM138" s="414"/>
      <c r="AN138" s="108"/>
      <c r="AO138" s="100"/>
      <c r="AP138" s="106"/>
      <c r="AQ138" s="107"/>
      <c r="AR138" s="414"/>
      <c r="AS138" s="414"/>
      <c r="AT138" s="108"/>
      <c r="AU138" s="100"/>
      <c r="AV138" s="106"/>
      <c r="AW138" s="107"/>
      <c r="AX138" s="414"/>
      <c r="AY138" s="414"/>
      <c r="AZ138" s="108"/>
      <c r="BA138" s="100"/>
      <c r="BB138" s="106"/>
      <c r="BC138" s="107"/>
      <c r="BD138" s="414"/>
      <c r="BE138" s="414"/>
      <c r="BF138" s="108"/>
      <c r="BG138" s="100"/>
      <c r="BH138" s="106"/>
      <c r="BI138" s="107"/>
      <c r="BJ138" s="414"/>
      <c r="BK138" s="414"/>
      <c r="BL138" s="108"/>
      <c r="BM138" s="100"/>
      <c r="BN138" s="106"/>
      <c r="BO138" s="107"/>
      <c r="BP138" s="414"/>
      <c r="BQ138" s="414"/>
      <c r="BR138" s="108"/>
      <c r="BS138" s="100"/>
      <c r="BT138" s="106"/>
      <c r="BU138" s="107"/>
      <c r="BV138" s="414"/>
      <c r="BW138" s="414"/>
      <c r="BX138" s="108"/>
      <c r="BY138" s="100"/>
      <c r="BZ138" s="106"/>
      <c r="CA138" s="107"/>
      <c r="CB138" s="414"/>
      <c r="CC138" s="414"/>
      <c r="CD138" s="108"/>
      <c r="CE138" s="100"/>
      <c r="CF138" s="106"/>
      <c r="CG138" s="107"/>
      <c r="CH138" s="414"/>
      <c r="CI138" s="414"/>
      <c r="CJ138" s="108"/>
      <c r="CK138" s="100"/>
      <c r="CL138" s="106"/>
      <c r="CM138" s="107"/>
      <c r="CN138" s="414"/>
      <c r="CO138" s="414"/>
      <c r="CP138" s="108"/>
      <c r="CQ138" s="100"/>
      <c r="CR138" s="106"/>
      <c r="CS138" s="107"/>
      <c r="CT138" s="414"/>
      <c r="CU138" s="414"/>
      <c r="CV138" s="108"/>
      <c r="CW138" s="100"/>
      <c r="CX138" s="106"/>
      <c r="CY138" s="107"/>
      <c r="CZ138" s="414"/>
      <c r="DA138" s="414"/>
      <c r="DB138" s="108"/>
      <c r="DC138" s="100"/>
      <c r="DD138" s="106"/>
      <c r="DE138" s="107"/>
      <c r="DF138" s="414"/>
      <c r="DG138" s="414"/>
      <c r="DH138" s="108"/>
      <c r="DI138" s="100"/>
      <c r="DJ138" s="106"/>
      <c r="DK138" s="107"/>
      <c r="DL138" s="414"/>
      <c r="DM138" s="414"/>
      <c r="DN138" s="108"/>
      <c r="DO138" s="100"/>
      <c r="DP138" s="106"/>
      <c r="DQ138" s="107"/>
      <c r="DR138" s="414"/>
      <c r="DS138" s="414"/>
      <c r="DT138" s="108"/>
      <c r="DU138" s="100"/>
      <c r="DV138" s="106"/>
      <c r="DW138" s="107"/>
      <c r="DX138" s="414"/>
      <c r="DY138" s="414"/>
      <c r="DZ138" s="108"/>
      <c r="EA138" s="100"/>
      <c r="EB138" s="106"/>
      <c r="EC138" s="107"/>
      <c r="ED138" s="414"/>
      <c r="EE138" s="414"/>
      <c r="EF138" s="108"/>
      <c r="EG138" s="100"/>
      <c r="EH138" s="106"/>
      <c r="EI138" s="107"/>
      <c r="EJ138" s="414"/>
      <c r="EK138" s="414"/>
      <c r="EL138" s="108"/>
      <c r="EM138" s="100"/>
      <c r="EN138" s="106"/>
      <c r="EO138" s="107"/>
      <c r="EP138" s="414"/>
      <c r="EQ138" s="414"/>
      <c r="ER138" s="108"/>
      <c r="ES138" s="100"/>
      <c r="ET138" s="106"/>
      <c r="EU138" s="107"/>
      <c r="EV138" s="414"/>
      <c r="EW138" s="414"/>
      <c r="EX138" s="108"/>
      <c r="EY138" s="100"/>
      <c r="EZ138" s="106"/>
      <c r="FA138" s="107"/>
      <c r="FB138" s="414"/>
      <c r="FC138" s="414"/>
      <c r="FD138" s="108"/>
      <c r="FE138" s="100"/>
      <c r="FF138" s="106"/>
      <c r="FG138" s="107"/>
      <c r="FH138" s="414"/>
      <c r="FI138" s="414"/>
      <c r="FJ138" s="108"/>
      <c r="FK138" s="100"/>
      <c r="FL138" s="106"/>
      <c r="FM138" s="107"/>
      <c r="FN138" s="414"/>
      <c r="FO138" s="414"/>
      <c r="FP138" s="108"/>
      <c r="FQ138" s="100"/>
      <c r="FR138" s="106"/>
      <c r="FS138" s="107"/>
      <c r="FT138" s="414"/>
      <c r="FU138" s="414"/>
      <c r="FV138" s="108"/>
      <c r="FW138" s="100"/>
      <c r="FX138" s="106"/>
      <c r="FY138" s="107"/>
      <c r="FZ138" s="414"/>
      <c r="GA138" s="414"/>
      <c r="GB138" s="108"/>
      <c r="GC138" s="100"/>
      <c r="GD138" s="106"/>
      <c r="GE138" s="107"/>
      <c r="GF138" s="414"/>
      <c r="GG138" s="414"/>
      <c r="GH138" s="108"/>
      <c r="GI138" s="100"/>
      <c r="GJ138" s="106"/>
      <c r="GK138" s="107"/>
      <c r="GL138" s="414"/>
      <c r="GM138" s="414"/>
      <c r="GN138" s="108"/>
      <c r="GO138" s="100"/>
      <c r="GP138" s="106"/>
      <c r="GQ138" s="107"/>
      <c r="GR138" s="414"/>
      <c r="GS138" s="414"/>
      <c r="GT138" s="108"/>
      <c r="GU138" s="100"/>
      <c r="GV138" s="106"/>
      <c r="GW138" s="107"/>
      <c r="GX138" s="414"/>
      <c r="GY138" s="414"/>
      <c r="GZ138" s="108"/>
      <c r="HA138" s="100"/>
      <c r="HB138" s="106"/>
      <c r="HC138" s="107"/>
      <c r="HD138" s="414"/>
      <c r="HE138" s="414"/>
      <c r="HF138" s="108"/>
      <c r="HG138" s="100"/>
      <c r="HH138" s="106"/>
      <c r="HI138" s="107"/>
      <c r="HJ138" s="414"/>
      <c r="HK138" s="414"/>
      <c r="HL138" s="108"/>
      <c r="HM138" s="100"/>
      <c r="HN138" s="106"/>
      <c r="HO138" s="107"/>
      <c r="HP138" s="414"/>
      <c r="HQ138" s="414"/>
      <c r="HR138" s="108"/>
      <c r="HS138" s="100"/>
      <c r="HT138" s="106"/>
      <c r="HU138" s="107"/>
      <c r="HV138" s="414"/>
      <c r="HW138" s="414"/>
      <c r="HX138" s="108"/>
      <c r="HY138" s="100"/>
      <c r="HZ138" s="106"/>
      <c r="IA138" s="107"/>
      <c r="IB138" s="414"/>
      <c r="IC138" s="414"/>
      <c r="ID138" s="108"/>
      <c r="IE138" s="100"/>
      <c r="IF138" s="106"/>
      <c r="IG138" s="107"/>
      <c r="IH138" s="414"/>
      <c r="II138" s="414"/>
      <c r="IJ138" s="108"/>
      <c r="IK138" s="100"/>
      <c r="IL138" s="106"/>
      <c r="IM138" s="107"/>
      <c r="IN138" s="105"/>
    </row>
    <row r="139" spans="1:248" s="102" customFormat="1" ht="15.75">
      <c r="A139" s="103"/>
      <c r="B139" s="249"/>
      <c r="C139" s="250"/>
      <c r="D139" s="251"/>
      <c r="E139" s="251"/>
      <c r="F139" s="252"/>
      <c r="H139" s="650"/>
      <c r="I139" s="97"/>
      <c r="J139" s="97"/>
    </row>
    <row r="140" spans="1:248" s="100" customFormat="1" ht="89.25">
      <c r="A140" s="264" t="s">
        <v>526</v>
      </c>
      <c r="B140" s="437" t="str">
        <f>IF(H$1=1,I140,J140)</f>
        <v>Umwelt E</v>
      </c>
      <c r="C140" s="438"/>
      <c r="D140" s="438"/>
      <c r="E140" s="438"/>
      <c r="F140" s="439"/>
      <c r="G140" s="106"/>
      <c r="H140" s="651"/>
      <c r="I140" s="156" t="s">
        <v>525</v>
      </c>
      <c r="J140" s="156" t="s">
        <v>525</v>
      </c>
      <c r="L140" s="106"/>
      <c r="M140" s="107"/>
      <c r="N140" s="414"/>
      <c r="O140" s="414"/>
      <c r="P140" s="108"/>
      <c r="R140" s="106"/>
      <c r="S140" s="107"/>
      <c r="T140" s="414"/>
      <c r="U140" s="414"/>
      <c r="V140" s="108"/>
      <c r="X140" s="106"/>
      <c r="Y140" s="107"/>
      <c r="Z140" s="414"/>
      <c r="AA140" s="414"/>
      <c r="AB140" s="108"/>
      <c r="AD140" s="106"/>
      <c r="AE140" s="107"/>
      <c r="AF140" s="414"/>
      <c r="AG140" s="414"/>
      <c r="AH140" s="108"/>
      <c r="AJ140" s="106"/>
      <c r="AK140" s="107"/>
      <c r="AL140" s="414"/>
      <c r="AM140" s="414"/>
      <c r="AN140" s="108"/>
      <c r="AP140" s="106"/>
      <c r="AQ140" s="107"/>
      <c r="AR140" s="414"/>
      <c r="AS140" s="414"/>
      <c r="AT140" s="108"/>
      <c r="AV140" s="106"/>
      <c r="AW140" s="107"/>
      <c r="AX140" s="414"/>
      <c r="AY140" s="414"/>
      <c r="AZ140" s="108"/>
      <c r="BB140" s="106"/>
      <c r="BC140" s="107"/>
      <c r="BD140" s="414"/>
      <c r="BE140" s="414"/>
      <c r="BF140" s="108"/>
      <c r="BH140" s="106"/>
      <c r="BI140" s="107"/>
      <c r="BJ140" s="414"/>
      <c r="BK140" s="414"/>
      <c r="BL140" s="108"/>
      <c r="BN140" s="106"/>
      <c r="BO140" s="107"/>
      <c r="BP140" s="414"/>
      <c r="BQ140" s="414"/>
      <c r="BR140" s="108"/>
      <c r="BT140" s="106"/>
      <c r="BU140" s="107"/>
      <c r="BV140" s="414"/>
      <c r="BW140" s="414"/>
      <c r="BX140" s="108"/>
      <c r="BZ140" s="106"/>
      <c r="CA140" s="107"/>
      <c r="CB140" s="414"/>
      <c r="CC140" s="414"/>
      <c r="CD140" s="108"/>
      <c r="CF140" s="106"/>
      <c r="CG140" s="107"/>
      <c r="CH140" s="414"/>
      <c r="CI140" s="414"/>
      <c r="CJ140" s="108"/>
      <c r="CL140" s="106"/>
      <c r="CM140" s="107"/>
      <c r="CN140" s="414"/>
      <c r="CO140" s="414"/>
      <c r="CP140" s="108"/>
      <c r="CR140" s="106"/>
      <c r="CS140" s="107"/>
      <c r="CT140" s="414"/>
      <c r="CU140" s="414"/>
      <c r="CV140" s="108"/>
      <c r="CX140" s="106"/>
      <c r="CY140" s="107"/>
      <c r="CZ140" s="414"/>
      <c r="DA140" s="414"/>
      <c r="DB140" s="108"/>
      <c r="DD140" s="106"/>
      <c r="DE140" s="107"/>
      <c r="DF140" s="414"/>
      <c r="DG140" s="414"/>
      <c r="DH140" s="108"/>
      <c r="DJ140" s="106"/>
      <c r="DK140" s="107"/>
      <c r="DL140" s="414"/>
      <c r="DM140" s="414"/>
      <c r="DN140" s="108"/>
      <c r="DP140" s="106"/>
      <c r="DQ140" s="107"/>
      <c r="DR140" s="414"/>
      <c r="DS140" s="414"/>
      <c r="DT140" s="108"/>
      <c r="DV140" s="106"/>
      <c r="DW140" s="107"/>
      <c r="DX140" s="414"/>
      <c r="DY140" s="414"/>
      <c r="DZ140" s="108"/>
      <c r="EB140" s="106"/>
      <c r="EC140" s="107"/>
      <c r="ED140" s="414"/>
      <c r="EE140" s="414"/>
      <c r="EF140" s="108"/>
      <c r="EH140" s="106"/>
      <c r="EI140" s="107"/>
      <c r="EJ140" s="414"/>
      <c r="EK140" s="414"/>
      <c r="EL140" s="108"/>
      <c r="EN140" s="106"/>
      <c r="EO140" s="107"/>
      <c r="EP140" s="414"/>
      <c r="EQ140" s="414"/>
      <c r="ER140" s="108"/>
      <c r="ET140" s="106"/>
      <c r="EU140" s="107"/>
      <c r="EV140" s="414"/>
      <c r="EW140" s="414"/>
      <c r="EX140" s="108"/>
      <c r="EZ140" s="106"/>
      <c r="FA140" s="107"/>
      <c r="FB140" s="414"/>
      <c r="FC140" s="414"/>
      <c r="FD140" s="108"/>
      <c r="FF140" s="106"/>
      <c r="FG140" s="107"/>
      <c r="FH140" s="414"/>
      <c r="FI140" s="414"/>
      <c r="FJ140" s="108"/>
      <c r="FL140" s="106"/>
      <c r="FM140" s="107"/>
      <c r="FN140" s="414"/>
      <c r="FO140" s="414"/>
      <c r="FP140" s="108"/>
      <c r="FR140" s="106"/>
      <c r="FS140" s="107"/>
      <c r="FT140" s="414"/>
      <c r="FU140" s="414"/>
      <c r="FV140" s="108"/>
      <c r="FX140" s="106"/>
      <c r="FY140" s="107"/>
      <c r="FZ140" s="414"/>
      <c r="GA140" s="414"/>
      <c r="GB140" s="108"/>
      <c r="GD140" s="106"/>
      <c r="GE140" s="107"/>
      <c r="GF140" s="414"/>
      <c r="GG140" s="414"/>
      <c r="GH140" s="108"/>
      <c r="GJ140" s="106"/>
      <c r="GK140" s="107"/>
      <c r="GL140" s="414"/>
      <c r="GM140" s="414"/>
      <c r="GN140" s="108"/>
      <c r="GP140" s="106"/>
      <c r="GQ140" s="107"/>
      <c r="GR140" s="414"/>
      <c r="GS140" s="414"/>
      <c r="GT140" s="108"/>
      <c r="GV140" s="106"/>
      <c r="GW140" s="107"/>
      <c r="GX140" s="414"/>
      <c r="GY140" s="414"/>
      <c r="GZ140" s="108"/>
      <c r="HB140" s="106"/>
      <c r="HC140" s="107"/>
      <c r="HD140" s="414"/>
      <c r="HE140" s="414"/>
      <c r="HF140" s="108"/>
      <c r="HH140" s="106"/>
      <c r="HI140" s="107"/>
      <c r="HJ140" s="414"/>
      <c r="HK140" s="414"/>
      <c r="HL140" s="108"/>
      <c r="HN140" s="106"/>
      <c r="HO140" s="107"/>
      <c r="HP140" s="414"/>
      <c r="HQ140" s="414"/>
      <c r="HR140" s="108"/>
      <c r="HT140" s="106"/>
      <c r="HU140" s="107"/>
      <c r="HV140" s="414"/>
      <c r="HW140" s="414"/>
      <c r="HX140" s="108"/>
      <c r="HZ140" s="106"/>
      <c r="IA140" s="107"/>
      <c r="IB140" s="414"/>
      <c r="IC140" s="414"/>
      <c r="ID140" s="108"/>
      <c r="IF140" s="106"/>
      <c r="IG140" s="107"/>
      <c r="IH140" s="414"/>
      <c r="II140" s="414"/>
      <c r="IJ140" s="108"/>
      <c r="IL140" s="106"/>
      <c r="IM140" s="107"/>
      <c r="IN140" s="105"/>
    </row>
    <row r="141" spans="1:248" s="92" customFormat="1" ht="15.75" customHeight="1">
      <c r="A141" s="103" t="s">
        <v>527</v>
      </c>
      <c r="B141" s="493" t="str">
        <f>IF(H$1=1,I141,J57)</f>
        <v xml:space="preserve"> Umweltpolitik</v>
      </c>
      <c r="C141" s="493"/>
      <c r="D141" s="501" t="s">
        <v>138</v>
      </c>
      <c r="E141" s="460"/>
      <c r="F141" s="463"/>
      <c r="H141" s="646"/>
      <c r="I141" s="158" t="s">
        <v>212</v>
      </c>
      <c r="J141" s="158" t="s">
        <v>212</v>
      </c>
    </row>
    <row r="142" spans="1:248" s="92" customFormat="1" ht="69.75" customHeight="1">
      <c r="A142" s="103"/>
      <c r="B142" s="499" t="str">
        <f t="shared" ref="B142:B156" si="10">IF(H$1=1,I142,J142)</f>
        <v>Verpflichtung zur Vermeidung von Umweltbelastungen und wie wird diese dargestellt?
Verpflichtung zur Einhaltung von relevanten Umweltvorschriften?
Liegt eine Übersicht der gültigen gesetzlichen Vorschriften vor? Wie wird diese aktualisiert? (Umweltonline)!?</v>
      </c>
      <c r="C142" s="500"/>
      <c r="D142" s="461"/>
      <c r="E142" s="462"/>
      <c r="F142" s="464"/>
      <c r="H142" s="646"/>
      <c r="I142" s="97" t="s">
        <v>215</v>
      </c>
      <c r="J142" s="97" t="s">
        <v>213</v>
      </c>
    </row>
    <row r="143" spans="1:248" s="92" customFormat="1" ht="15.75" customHeight="1">
      <c r="A143" s="103" t="s">
        <v>528</v>
      </c>
      <c r="B143" s="493" t="str">
        <f t="shared" si="10"/>
        <v>Energie</v>
      </c>
      <c r="C143" s="493"/>
      <c r="D143" s="459"/>
      <c r="E143" s="460"/>
      <c r="F143" s="463"/>
      <c r="H143" s="646"/>
      <c r="I143" s="158" t="s">
        <v>214</v>
      </c>
      <c r="J143" s="158" t="s">
        <v>214</v>
      </c>
    </row>
    <row r="144" spans="1:248" s="92" customFormat="1" ht="39.75" customHeight="1">
      <c r="A144" s="103"/>
      <c r="B144" s="499" t="str">
        <f t="shared" si="10"/>
        <v>Liegen für das vorangegangene Jahr, Stoff- und Energiebilanzen vor? 
Wie werden diese bewertet?
Werden hieraus Maßnahmen abgeleitet?</v>
      </c>
      <c r="C144" s="500"/>
      <c r="D144" s="461"/>
      <c r="E144" s="462"/>
      <c r="F144" s="464"/>
      <c r="H144" s="646"/>
      <c r="I144" s="97" t="s">
        <v>220</v>
      </c>
      <c r="J144" s="97" t="s">
        <v>216</v>
      </c>
    </row>
    <row r="145" spans="1:248" s="92" customFormat="1" ht="15.75" customHeight="1">
      <c r="A145" s="238" t="s">
        <v>529</v>
      </c>
      <c r="B145" s="492" t="str">
        <f t="shared" si="10"/>
        <v>Entsorgung</v>
      </c>
      <c r="C145" s="492"/>
      <c r="D145" s="442"/>
      <c r="E145" s="443"/>
      <c r="F145" s="446"/>
      <c r="H145" s="646"/>
      <c r="I145" s="158" t="s">
        <v>217</v>
      </c>
      <c r="J145" s="158" t="s">
        <v>217</v>
      </c>
    </row>
    <row r="146" spans="1:248" s="92" customFormat="1" ht="396.75" customHeight="1">
      <c r="A146" s="238"/>
      <c r="B146" s="476" t="str">
        <f t="shared" si="10"/>
        <v>Liegen für das vorangegangene Jahr, Entsorgungs- und Abfallbilanzen vor? 
Wie werden diese bewertet?
Wie ist die Abfallentsorgung organisiert?
Werden hieraus Maßnahmen abgeleitet?
Liegen alle erforderlichen Entsorgungsnachweise vor und sind diese gültig?</v>
      </c>
      <c r="C146" s="477"/>
      <c r="D146" s="444"/>
      <c r="E146" s="445"/>
      <c r="F146" s="447"/>
      <c r="H146" s="646"/>
      <c r="I146" s="97" t="s">
        <v>230</v>
      </c>
      <c r="J146" s="97" t="s">
        <v>231</v>
      </c>
    </row>
    <row r="147" spans="1:248" s="102" customFormat="1" ht="15.75" customHeight="1">
      <c r="A147" s="238" t="s">
        <v>530</v>
      </c>
      <c r="B147" s="492" t="str">
        <f t="shared" si="10"/>
        <v xml:space="preserve">Gefahrenstoffe Stoffe 
</v>
      </c>
      <c r="C147" s="492"/>
      <c r="D147" s="442"/>
      <c r="E147" s="443"/>
      <c r="F147" s="446"/>
      <c r="H147" s="650"/>
      <c r="I147" s="158" t="s">
        <v>218</v>
      </c>
      <c r="J147" s="158" t="s">
        <v>219</v>
      </c>
    </row>
    <row r="148" spans="1:248" s="102" customFormat="1" ht="142.5" customHeight="1">
      <c r="A148" s="238"/>
      <c r="B148" s="476" t="str">
        <f t="shared" si="10"/>
        <v>Gibt es ein Schadstoffkataster?
Wie und von wem werden umweltgefährdende Stoffe beschafft ?
Wie stellt das Unternehmen sicher, dass die Stoffe nach REACh registiert sind? (Registrierung, Bewertung und Zulassung von Chemikalien = neue europäische Chemikalienverordnung)
-Wie ist der Umgang mit umweltgefährdenden Stoffen geregelt? (z.B. Bohremulsion, Schleifstäube etc)
Was ist zu tun, wenn Oel ausläuft?
Betriebsanweisungen für Gefahrenstoffe? Sind diese vollständig vorhanden?</v>
      </c>
      <c r="C148" s="477"/>
      <c r="D148" s="444"/>
      <c r="E148" s="445"/>
      <c r="F148" s="447"/>
      <c r="H148" s="650"/>
      <c r="I148" s="97" t="s">
        <v>223</v>
      </c>
      <c r="J148" s="97" t="s">
        <v>223</v>
      </c>
    </row>
    <row r="149" spans="1:248" s="102" customFormat="1" ht="15.75" customHeight="1">
      <c r="A149" s="238" t="s">
        <v>531</v>
      </c>
      <c r="B149" s="492" t="str">
        <f t="shared" si="10"/>
        <v>Notfallmanagement</v>
      </c>
      <c r="C149" s="492"/>
      <c r="D149" s="442"/>
      <c r="E149" s="443"/>
      <c r="F149" s="446"/>
      <c r="H149" s="650"/>
      <c r="I149" s="158" t="s">
        <v>221</v>
      </c>
      <c r="J149" s="158" t="s">
        <v>221</v>
      </c>
    </row>
    <row r="150" spans="1:248" s="102" customFormat="1" ht="101.25" customHeight="1">
      <c r="A150" s="238"/>
      <c r="B150" s="476" t="str">
        <f t="shared" si="10"/>
        <v>Liegen Notfall- und Alarmpläne sowie
Gefahrenabwehrplan
Meldeordnung
Feuerwehrplan vor?
Sind diese aktuell?
Wie und wann wurde deren Wirksamkeit überprüft?
Wurde dies mit externen Stellen abgesprochen?</v>
      </c>
      <c r="C150" s="477"/>
      <c r="D150" s="444"/>
      <c r="E150" s="445"/>
      <c r="F150" s="447"/>
      <c r="H150" s="650"/>
      <c r="I150" s="97" t="s">
        <v>225</v>
      </c>
      <c r="J150" s="97" t="s">
        <v>224</v>
      </c>
    </row>
    <row r="151" spans="1:248" s="102" customFormat="1" ht="15.75" customHeight="1">
      <c r="A151" s="103" t="s">
        <v>532</v>
      </c>
      <c r="B151" s="493" t="str">
        <f t="shared" si="10"/>
        <v>Genehmigungen</v>
      </c>
      <c r="C151" s="493"/>
      <c r="D151" s="459"/>
      <c r="E151" s="460"/>
      <c r="F151" s="463"/>
      <c r="H151" s="650"/>
      <c r="I151" s="158" t="s">
        <v>222</v>
      </c>
      <c r="J151" s="158" t="s">
        <v>222</v>
      </c>
    </row>
    <row r="152" spans="1:248" s="102" customFormat="1" ht="409.5">
      <c r="A152" s="103"/>
      <c r="B152" s="482" t="str">
        <f t="shared" si="10"/>
        <v>Liegt ein Genehmigungskataster vor?
Gibt es eine Übersicht der Auflagen aus Genehmigungen?
Wie werden  die Auflagen aus den Genehmigungsbescheiden umgesetzt bzw. die Umsetzung verfolgt?
Werden hieraus Maßnahmen abgeleitet?
Wie werden die Termine für die Überprüfung überwachungspflichtiger Anlagen verfolgt?</v>
      </c>
      <c r="C152" s="483"/>
      <c r="D152" s="461"/>
      <c r="E152" s="462"/>
      <c r="F152" s="464"/>
      <c r="H152" s="650"/>
      <c r="I152" s="97" t="s">
        <v>227</v>
      </c>
      <c r="J152" s="97" t="s">
        <v>227</v>
      </c>
    </row>
    <row r="153" spans="1:248" s="102" customFormat="1" ht="15.75" customHeight="1">
      <c r="A153" s="238" t="s">
        <v>533</v>
      </c>
      <c r="B153" s="495" t="str">
        <f>IF(H$1=1,I153,J153)</f>
        <v>überwachungsbedürftige Anlagen</v>
      </c>
      <c r="C153" s="496"/>
      <c r="D153" s="442"/>
      <c r="E153" s="443"/>
      <c r="F153" s="446"/>
      <c r="H153" s="650"/>
      <c r="I153" s="158" t="s">
        <v>228</v>
      </c>
      <c r="J153" s="158" t="s">
        <v>228</v>
      </c>
    </row>
    <row r="154" spans="1:248" s="102" customFormat="1" ht="409.5">
      <c r="A154" s="238"/>
      <c r="B154" s="497" t="str">
        <f t="shared" si="10"/>
        <v>Wie werden die Termine für die Überprüfung überwachungspflichtiger Anlagen verfolgt?
Liegt eine aktuelle Lösungsmittelbilanz vor? Wie wird diese bewertet?
Werden alle erforderlichen Emissionsmessungen durchgeführt? Sind die Nachweise vorhanden?</v>
      </c>
      <c r="C154" s="498"/>
      <c r="D154" s="444"/>
      <c r="E154" s="445"/>
      <c r="F154" s="447"/>
      <c r="H154" s="650"/>
      <c r="I154" s="97" t="s">
        <v>229</v>
      </c>
      <c r="J154" s="97" t="s">
        <v>229</v>
      </c>
    </row>
    <row r="155" spans="1:248" s="102" customFormat="1" ht="15.75" customHeight="1">
      <c r="A155" s="238" t="s">
        <v>534</v>
      </c>
      <c r="B155" s="492" t="str">
        <f t="shared" si="10"/>
        <v>Mitarbeiterinformation</v>
      </c>
      <c r="C155" s="492"/>
      <c r="D155" s="442"/>
      <c r="E155" s="443"/>
      <c r="F155" s="446"/>
      <c r="H155" s="650"/>
      <c r="I155" s="158" t="s">
        <v>226</v>
      </c>
      <c r="J155" s="158" t="s">
        <v>226</v>
      </c>
    </row>
    <row r="156" spans="1:248" s="102" customFormat="1" ht="409.5">
      <c r="A156" s="238"/>
      <c r="B156" s="494" t="str">
        <f t="shared" si="10"/>
        <v>Wie werden die Mitarbeiter über die betrieblichen Umweltbelange informiert ?
Wie wird sichergestellt, dass alle Mitarbeiter zum Umgang mit Gefahrstoffen unterwiesen sind?
Nachweiß der jährlichen Sicherheitsunterweisung?</v>
      </c>
      <c r="C156" s="494"/>
      <c r="D156" s="444"/>
      <c r="E156" s="445"/>
      <c r="F156" s="447"/>
      <c r="H156" s="650"/>
      <c r="I156" s="97" t="s">
        <v>232</v>
      </c>
      <c r="J156" s="97" t="s">
        <v>232</v>
      </c>
    </row>
    <row r="157" spans="1:248" s="102" customFormat="1" ht="17.25" customHeight="1">
      <c r="A157" s="100"/>
      <c r="B157" s="247"/>
      <c r="C157" s="248"/>
      <c r="D157" s="245"/>
      <c r="E157" s="245"/>
      <c r="F157" s="246"/>
      <c r="H157" s="650"/>
      <c r="I157" s="97"/>
      <c r="J157" s="97"/>
    </row>
    <row r="158" spans="1:248" s="102" customFormat="1" ht="15.75" customHeight="1">
      <c r="A158" s="277" t="s">
        <v>147</v>
      </c>
      <c r="B158" s="415" t="str">
        <f t="shared" ref="B158:B169" si="11">IF(H$1=1,I158,J158)</f>
        <v>Produktion Prozeßschritt 2:</v>
      </c>
      <c r="C158" s="416"/>
      <c r="D158" s="427"/>
      <c r="E158" s="428"/>
      <c r="F158" s="429"/>
      <c r="G158" s="106"/>
      <c r="H158" s="651"/>
      <c r="I158" s="97" t="s">
        <v>323</v>
      </c>
      <c r="J158" s="97" t="s">
        <v>324</v>
      </c>
      <c r="K158" s="100"/>
      <c r="L158" s="106"/>
      <c r="M158" s="107"/>
      <c r="N158" s="414"/>
      <c r="O158" s="414"/>
      <c r="P158" s="108"/>
      <c r="Q158" s="100"/>
      <c r="R158" s="106"/>
      <c r="S158" s="107"/>
      <c r="T158" s="414"/>
      <c r="U158" s="414"/>
      <c r="V158" s="108"/>
      <c r="W158" s="100"/>
      <c r="X158" s="106"/>
      <c r="Y158" s="107"/>
      <c r="Z158" s="414"/>
      <c r="AA158" s="414"/>
      <c r="AB158" s="108"/>
      <c r="AC158" s="100"/>
      <c r="AD158" s="106"/>
      <c r="AE158" s="107"/>
      <c r="AF158" s="414"/>
      <c r="AG158" s="414"/>
      <c r="AH158" s="108"/>
      <c r="AI158" s="100"/>
      <c r="AJ158" s="106"/>
      <c r="AK158" s="107"/>
      <c r="AL158" s="414"/>
      <c r="AM158" s="414"/>
      <c r="AN158" s="108"/>
      <c r="AO158" s="100"/>
      <c r="AP158" s="106"/>
      <c r="AQ158" s="107"/>
      <c r="AR158" s="414"/>
      <c r="AS158" s="414"/>
      <c r="AT158" s="108"/>
      <c r="AU158" s="100"/>
      <c r="AV158" s="106"/>
      <c r="AW158" s="107"/>
      <c r="AX158" s="414"/>
      <c r="AY158" s="414"/>
      <c r="AZ158" s="108"/>
      <c r="BA158" s="100"/>
      <c r="BB158" s="106"/>
      <c r="BC158" s="107"/>
      <c r="BD158" s="414"/>
      <c r="BE158" s="414"/>
      <c r="BF158" s="108"/>
      <c r="BG158" s="100"/>
      <c r="BH158" s="106"/>
      <c r="BI158" s="107"/>
      <c r="BJ158" s="414"/>
      <c r="BK158" s="414"/>
      <c r="BL158" s="108"/>
      <c r="BM158" s="100"/>
      <c r="BN158" s="106"/>
      <c r="BO158" s="107"/>
      <c r="BP158" s="414"/>
      <c r="BQ158" s="414"/>
      <c r="BR158" s="108"/>
      <c r="BS158" s="100"/>
      <c r="BT158" s="106"/>
      <c r="BU158" s="107"/>
      <c r="BV158" s="414"/>
      <c r="BW158" s="414"/>
      <c r="BX158" s="108"/>
      <c r="BY158" s="100"/>
      <c r="BZ158" s="106"/>
      <c r="CA158" s="107"/>
      <c r="CB158" s="414"/>
      <c r="CC158" s="414"/>
      <c r="CD158" s="108"/>
      <c r="CE158" s="100"/>
      <c r="CF158" s="106"/>
      <c r="CG158" s="107"/>
      <c r="CH158" s="414"/>
      <c r="CI158" s="414"/>
      <c r="CJ158" s="108"/>
      <c r="CK158" s="100"/>
      <c r="CL158" s="106"/>
      <c r="CM158" s="107"/>
      <c r="CN158" s="414"/>
      <c r="CO158" s="414"/>
      <c r="CP158" s="108"/>
      <c r="CQ158" s="100"/>
      <c r="CR158" s="106"/>
      <c r="CS158" s="107"/>
      <c r="CT158" s="414"/>
      <c r="CU158" s="414"/>
      <c r="CV158" s="108"/>
      <c r="CW158" s="100"/>
      <c r="CX158" s="106"/>
      <c r="CY158" s="107"/>
      <c r="CZ158" s="414"/>
      <c r="DA158" s="414"/>
      <c r="DB158" s="108"/>
      <c r="DC158" s="100"/>
      <c r="DD158" s="106"/>
      <c r="DE158" s="107"/>
      <c r="DF158" s="414"/>
      <c r="DG158" s="414"/>
      <c r="DH158" s="108"/>
      <c r="DI158" s="100"/>
      <c r="DJ158" s="106"/>
      <c r="DK158" s="107"/>
      <c r="DL158" s="414"/>
      <c r="DM158" s="414"/>
      <c r="DN158" s="108"/>
      <c r="DO158" s="100"/>
      <c r="DP158" s="106"/>
      <c r="DQ158" s="107"/>
      <c r="DR158" s="414"/>
      <c r="DS158" s="414"/>
      <c r="DT158" s="108"/>
      <c r="DU158" s="100"/>
      <c r="DV158" s="106"/>
      <c r="DW158" s="107"/>
      <c r="DX158" s="414"/>
      <c r="DY158" s="414"/>
      <c r="DZ158" s="108"/>
      <c r="EA158" s="100"/>
      <c r="EB158" s="106"/>
      <c r="EC158" s="107"/>
      <c r="ED158" s="414"/>
      <c r="EE158" s="414"/>
      <c r="EF158" s="108"/>
      <c r="EG158" s="100"/>
      <c r="EH158" s="106"/>
      <c r="EI158" s="107"/>
      <c r="EJ158" s="414"/>
      <c r="EK158" s="414"/>
      <c r="EL158" s="108"/>
      <c r="EM158" s="100"/>
      <c r="EN158" s="106"/>
      <c r="EO158" s="107"/>
      <c r="EP158" s="414"/>
      <c r="EQ158" s="414"/>
      <c r="ER158" s="108"/>
      <c r="ES158" s="100"/>
      <c r="ET158" s="106"/>
      <c r="EU158" s="107"/>
      <c r="EV158" s="414"/>
      <c r="EW158" s="414"/>
      <c r="EX158" s="108"/>
      <c r="EY158" s="100"/>
      <c r="EZ158" s="106"/>
      <c r="FA158" s="107"/>
      <c r="FB158" s="414"/>
      <c r="FC158" s="414"/>
      <c r="FD158" s="108"/>
      <c r="FE158" s="100"/>
      <c r="FF158" s="106"/>
      <c r="FG158" s="107"/>
      <c r="FH158" s="414"/>
      <c r="FI158" s="414"/>
      <c r="FJ158" s="108"/>
      <c r="FK158" s="100"/>
      <c r="FL158" s="106"/>
      <c r="FM158" s="107"/>
      <c r="FN158" s="414"/>
      <c r="FO158" s="414"/>
      <c r="FP158" s="108"/>
      <c r="FQ158" s="100"/>
      <c r="FR158" s="106"/>
      <c r="FS158" s="107"/>
      <c r="FT158" s="414"/>
      <c r="FU158" s="414"/>
      <c r="FV158" s="108"/>
      <c r="FW158" s="100"/>
      <c r="FX158" s="106"/>
      <c r="FY158" s="107"/>
      <c r="FZ158" s="414"/>
      <c r="GA158" s="414"/>
      <c r="GB158" s="108"/>
      <c r="GC158" s="100"/>
      <c r="GD158" s="106"/>
      <c r="GE158" s="107"/>
      <c r="GF158" s="414"/>
      <c r="GG158" s="414"/>
      <c r="GH158" s="108"/>
      <c r="GI158" s="100"/>
      <c r="GJ158" s="106"/>
      <c r="GK158" s="107"/>
      <c r="GL158" s="414"/>
      <c r="GM158" s="414"/>
      <c r="GN158" s="108"/>
      <c r="GO158" s="100"/>
      <c r="GP158" s="106"/>
      <c r="GQ158" s="107"/>
      <c r="GR158" s="414"/>
      <c r="GS158" s="414"/>
      <c r="GT158" s="108"/>
      <c r="GU158" s="100"/>
      <c r="GV158" s="106"/>
      <c r="GW158" s="107"/>
      <c r="GX158" s="414"/>
      <c r="GY158" s="414"/>
      <c r="GZ158" s="108"/>
      <c r="HA158" s="100"/>
      <c r="HB158" s="106"/>
      <c r="HC158" s="107"/>
      <c r="HD158" s="414"/>
      <c r="HE158" s="414"/>
      <c r="HF158" s="108"/>
      <c r="HG158" s="100"/>
      <c r="HH158" s="106"/>
      <c r="HI158" s="107"/>
      <c r="HJ158" s="414"/>
      <c r="HK158" s="414"/>
      <c r="HL158" s="108"/>
      <c r="HM158" s="100"/>
      <c r="HN158" s="106"/>
      <c r="HO158" s="107"/>
      <c r="HP158" s="414"/>
      <c r="HQ158" s="414"/>
      <c r="HR158" s="108"/>
      <c r="HS158" s="100"/>
      <c r="HT158" s="106"/>
      <c r="HU158" s="107"/>
      <c r="HV158" s="414"/>
      <c r="HW158" s="414"/>
      <c r="HX158" s="108"/>
      <c r="HY158" s="100"/>
      <c r="HZ158" s="106"/>
      <c r="IA158" s="107"/>
      <c r="IB158" s="414"/>
      <c r="IC158" s="414"/>
      <c r="ID158" s="108"/>
      <c r="IE158" s="100"/>
      <c r="IF158" s="106"/>
      <c r="IG158" s="107"/>
      <c r="IH158" s="414"/>
      <c r="II158" s="414"/>
      <c r="IJ158" s="108"/>
      <c r="IK158" s="100"/>
      <c r="IL158" s="106"/>
      <c r="IM158" s="107"/>
      <c r="IN158" s="105"/>
    </row>
    <row r="159" spans="1:248" s="92" customFormat="1" ht="16.5" customHeight="1">
      <c r="A159" s="278" t="s">
        <v>150</v>
      </c>
      <c r="B159" s="424" t="str">
        <f t="shared" si="11"/>
        <v>Personal/Qualifikation (Prozeßschritt 2)</v>
      </c>
      <c r="C159" s="425"/>
      <c r="D159" s="425"/>
      <c r="E159" s="425"/>
      <c r="F159" s="426"/>
      <c r="H159" s="646"/>
      <c r="I159" s="97" t="s">
        <v>325</v>
      </c>
      <c r="J159" s="97" t="s">
        <v>326</v>
      </c>
    </row>
    <row r="160" spans="1:248" s="92" customFormat="1" ht="25.5" customHeight="1">
      <c r="A160" s="279" t="s">
        <v>153</v>
      </c>
      <c r="B160" s="408" t="str">
        <f t="shared" si="11"/>
        <v>Sind den Mitarbeitern Verantwortung und Befugnisse zur Überwachung der Produkt-/Prozeßqualität übertragen?</v>
      </c>
      <c r="C160" s="409"/>
      <c r="D160" s="436" t="s">
        <v>137</v>
      </c>
      <c r="E160" s="418"/>
      <c r="F160" s="412"/>
      <c r="H160" s="646"/>
      <c r="I160" s="97" t="s">
        <v>154</v>
      </c>
      <c r="J160" s="97" t="s">
        <v>155</v>
      </c>
    </row>
    <row r="161" spans="1:248" s="102" customFormat="1" ht="46.5" customHeight="1">
      <c r="A161" s="280"/>
      <c r="B161" s="410" t="str">
        <f t="shared" si="11"/>
        <v>­ Werkerselbstprüfung
­ Sperrbefugnis</v>
      </c>
      <c r="C161" s="411"/>
      <c r="D161" s="419"/>
      <c r="E161" s="420"/>
      <c r="F161" s="413"/>
      <c r="H161" s="650"/>
      <c r="I161" s="97" t="s">
        <v>156</v>
      </c>
      <c r="J161" s="109" t="s">
        <v>157</v>
      </c>
    </row>
    <row r="162" spans="1:248" s="102" customFormat="1" ht="25.5" customHeight="1">
      <c r="A162" s="279" t="s">
        <v>158</v>
      </c>
      <c r="B162" s="408" t="str">
        <f t="shared" si="11"/>
        <v>Sind den Mitarbeitern Verantwortung und Befugnisse zu Fertigungseinrichtungen/Fertigungsumfeld übertragen?</v>
      </c>
      <c r="C162" s="409"/>
      <c r="D162" s="417"/>
      <c r="E162" s="418"/>
      <c r="F162" s="412"/>
      <c r="H162" s="650"/>
      <c r="I162" s="97" t="s">
        <v>159</v>
      </c>
      <c r="J162" s="97" t="s">
        <v>160</v>
      </c>
    </row>
    <row r="163" spans="1:248" s="102" customFormat="1" ht="63" customHeight="1">
      <c r="A163" s="280"/>
      <c r="B163" s="410" t="str">
        <f t="shared" si="11"/>
        <v xml:space="preserve">­ Ordnung und Sauberkeit
­ Reparatur und Wartung durchführen bzw. veranlassen
­ Einrichtung und Abgleich von Prüf-/Meßmittel durchführen/ veranlassen. </v>
      </c>
      <c r="C163" s="411"/>
      <c r="D163" s="419"/>
      <c r="E163" s="420"/>
      <c r="F163" s="413"/>
      <c r="H163" s="650"/>
      <c r="I163" s="97" t="s">
        <v>161</v>
      </c>
      <c r="J163" s="109" t="s">
        <v>162</v>
      </c>
    </row>
    <row r="164" spans="1:248" s="102" customFormat="1" ht="25.5" customHeight="1">
      <c r="A164" s="279" t="s">
        <v>163</v>
      </c>
      <c r="B164" s="408" t="str">
        <f t="shared" si="11"/>
        <v>Sind die Mitarbeiter geeignet, die gestellten Aufgaben zu erfüllen und wird deren Qualifikation aufrecht erhalten?</v>
      </c>
      <c r="C164" s="409"/>
      <c r="D164" s="432"/>
      <c r="E164" s="433"/>
      <c r="F164" s="412"/>
      <c r="H164" s="650"/>
      <c r="I164" s="97" t="s">
        <v>164</v>
      </c>
      <c r="J164" s="97" t="s">
        <v>165</v>
      </c>
    </row>
    <row r="165" spans="1:248" s="102" customFormat="1" ht="73.5" customHeight="1">
      <c r="A165" s="280"/>
      <c r="B165" s="410" t="str">
        <f t="shared" si="11"/>
        <v>­ Einweisungs-/Schulungs-/Qualifikationsnachweise zum Prozeß 
­ Eignungsnachweise (z. B. Schweißerzeugnisse, Sehtest, Staplerschein)
- Q-Matrix
- Schulungsplan</v>
      </c>
      <c r="C165" s="411"/>
      <c r="D165" s="434"/>
      <c r="E165" s="435"/>
      <c r="F165" s="413"/>
      <c r="H165" s="650"/>
      <c r="I165" s="97" t="s">
        <v>166</v>
      </c>
      <c r="J165" s="109" t="s">
        <v>167</v>
      </c>
    </row>
    <row r="166" spans="1:248" s="102" customFormat="1" ht="12.75" customHeight="1">
      <c r="A166" s="279" t="s">
        <v>168</v>
      </c>
      <c r="B166" s="408" t="str">
        <f t="shared" si="11"/>
        <v>Gibt es einen Personaleinsatzplan mit Vertreterregelung?</v>
      </c>
      <c r="C166" s="409"/>
      <c r="D166" s="417"/>
      <c r="E166" s="418"/>
      <c r="F166" s="412"/>
      <c r="H166" s="650"/>
      <c r="I166" s="97" t="s">
        <v>169</v>
      </c>
      <c r="J166" s="97" t="s">
        <v>170</v>
      </c>
    </row>
    <row r="167" spans="1:248" s="102" customFormat="1" ht="15" customHeight="1">
      <c r="A167" s="280"/>
      <c r="B167" s="410" t="str">
        <f t="shared" si="11"/>
        <v>- Schichtplan</v>
      </c>
      <c r="C167" s="411"/>
      <c r="D167" s="419"/>
      <c r="E167" s="420"/>
      <c r="F167" s="413"/>
      <c r="H167" s="650"/>
      <c r="I167" s="109" t="s">
        <v>171</v>
      </c>
      <c r="J167" s="109" t="s">
        <v>172</v>
      </c>
    </row>
    <row r="168" spans="1:248" s="102" customFormat="1" ht="25.5" customHeight="1">
      <c r="A168" s="279" t="s">
        <v>173</v>
      </c>
      <c r="B168" s="408" t="str">
        <f t="shared" si="11"/>
        <v>Sind lnstrumentarien zur Steigerung der Mitarbeitermotivation wirksam eingesetzt?</v>
      </c>
      <c r="C168" s="409"/>
      <c r="D168" s="417"/>
      <c r="E168" s="418"/>
      <c r="F168" s="412"/>
      <c r="H168" s="650"/>
      <c r="I168" s="97" t="s">
        <v>174</v>
      </c>
      <c r="J168" s="97" t="s">
        <v>175</v>
      </c>
    </row>
    <row r="169" spans="1:248" s="102" customFormat="1" ht="27.75" customHeight="1">
      <c r="A169" s="280"/>
      <c r="B169" s="410" t="str">
        <f t="shared" si="11"/>
        <v>­ Qualitätsinformationen (Soll-/Istwerte)
­ Verbesserungsvorschläge</v>
      </c>
      <c r="C169" s="411"/>
      <c r="D169" s="419"/>
      <c r="E169" s="420"/>
      <c r="F169" s="413"/>
      <c r="H169" s="650"/>
      <c r="I169" s="97" t="s">
        <v>176</v>
      </c>
      <c r="J169" s="109" t="s">
        <v>177</v>
      </c>
    </row>
    <row r="170" spans="1:248" s="102" customFormat="1" ht="15.75">
      <c r="A170" s="281"/>
      <c r="B170" s="282"/>
      <c r="C170" s="283"/>
      <c r="D170" s="284"/>
      <c r="E170" s="284"/>
      <c r="F170" s="285"/>
      <c r="G170" s="106"/>
      <c r="H170" s="651"/>
      <c r="I170" s="97"/>
      <c r="J170" s="97"/>
      <c r="K170" s="100"/>
      <c r="L170" s="106"/>
      <c r="M170" s="107"/>
      <c r="N170" s="414"/>
      <c r="O170" s="414"/>
      <c r="P170" s="108"/>
      <c r="Q170" s="100"/>
      <c r="R170" s="106"/>
      <c r="S170" s="107"/>
      <c r="T170" s="414"/>
      <c r="U170" s="414"/>
      <c r="V170" s="108"/>
      <c r="W170" s="100"/>
      <c r="X170" s="106"/>
      <c r="Y170" s="107"/>
      <c r="Z170" s="414"/>
      <c r="AA170" s="414"/>
      <c r="AB170" s="108"/>
      <c r="AC170" s="100"/>
      <c r="AD170" s="106"/>
      <c r="AE170" s="107"/>
      <c r="AF170" s="414"/>
      <c r="AG170" s="414"/>
      <c r="AH170" s="108"/>
      <c r="AI170" s="100"/>
      <c r="AJ170" s="106"/>
      <c r="AK170" s="107"/>
      <c r="AL170" s="414"/>
      <c r="AM170" s="414"/>
      <c r="AN170" s="108"/>
      <c r="AO170" s="100"/>
      <c r="AP170" s="106"/>
      <c r="AQ170" s="107"/>
      <c r="AR170" s="414"/>
      <c r="AS170" s="414"/>
      <c r="AT170" s="108"/>
      <c r="AU170" s="100"/>
      <c r="AV170" s="106"/>
      <c r="AW170" s="107"/>
      <c r="AX170" s="414"/>
      <c r="AY170" s="414"/>
      <c r="AZ170" s="108"/>
      <c r="BA170" s="100"/>
      <c r="BB170" s="106"/>
      <c r="BC170" s="107"/>
      <c r="BD170" s="414"/>
      <c r="BE170" s="414"/>
      <c r="BF170" s="108"/>
      <c r="BG170" s="100"/>
      <c r="BH170" s="106"/>
      <c r="BI170" s="107"/>
      <c r="BJ170" s="414"/>
      <c r="BK170" s="414"/>
      <c r="BL170" s="108"/>
      <c r="BM170" s="100"/>
      <c r="BN170" s="106"/>
      <c r="BO170" s="107"/>
      <c r="BP170" s="414"/>
      <c r="BQ170" s="414"/>
      <c r="BR170" s="108"/>
      <c r="BS170" s="100"/>
      <c r="BT170" s="106"/>
      <c r="BU170" s="107"/>
      <c r="BV170" s="414"/>
      <c r="BW170" s="414"/>
      <c r="BX170" s="108"/>
      <c r="BY170" s="100"/>
      <c r="BZ170" s="106"/>
      <c r="CA170" s="107"/>
      <c r="CB170" s="414"/>
      <c r="CC170" s="414"/>
      <c r="CD170" s="108"/>
      <c r="CE170" s="100"/>
      <c r="CF170" s="106"/>
      <c r="CG170" s="107"/>
      <c r="CH170" s="414"/>
      <c r="CI170" s="414"/>
      <c r="CJ170" s="108"/>
      <c r="CK170" s="100"/>
      <c r="CL170" s="106"/>
      <c r="CM170" s="107"/>
      <c r="CN170" s="414"/>
      <c r="CO170" s="414"/>
      <c r="CP170" s="108"/>
      <c r="CQ170" s="100"/>
      <c r="CR170" s="106"/>
      <c r="CS170" s="107"/>
      <c r="CT170" s="414"/>
      <c r="CU170" s="414"/>
      <c r="CV170" s="108"/>
      <c r="CW170" s="100"/>
      <c r="CX170" s="106"/>
      <c r="CY170" s="107"/>
      <c r="CZ170" s="414"/>
      <c r="DA170" s="414"/>
      <c r="DB170" s="108"/>
      <c r="DC170" s="100"/>
      <c r="DD170" s="106"/>
      <c r="DE170" s="107"/>
      <c r="DF170" s="414"/>
      <c r="DG170" s="414"/>
      <c r="DH170" s="108"/>
      <c r="DI170" s="100"/>
      <c r="DJ170" s="106"/>
      <c r="DK170" s="107"/>
      <c r="DL170" s="414"/>
      <c r="DM170" s="414"/>
      <c r="DN170" s="108"/>
      <c r="DO170" s="100"/>
      <c r="DP170" s="106"/>
      <c r="DQ170" s="107"/>
      <c r="DR170" s="414"/>
      <c r="DS170" s="414"/>
      <c r="DT170" s="108"/>
      <c r="DU170" s="100"/>
      <c r="DV170" s="106"/>
      <c r="DW170" s="107"/>
      <c r="DX170" s="414"/>
      <c r="DY170" s="414"/>
      <c r="DZ170" s="108"/>
      <c r="EA170" s="100"/>
      <c r="EB170" s="106"/>
      <c r="EC170" s="107"/>
      <c r="ED170" s="414"/>
      <c r="EE170" s="414"/>
      <c r="EF170" s="108"/>
      <c r="EG170" s="100"/>
      <c r="EH170" s="106"/>
      <c r="EI170" s="107"/>
      <c r="EJ170" s="414"/>
      <c r="EK170" s="414"/>
      <c r="EL170" s="108"/>
      <c r="EM170" s="100"/>
      <c r="EN170" s="106"/>
      <c r="EO170" s="107"/>
      <c r="EP170" s="414"/>
      <c r="EQ170" s="414"/>
      <c r="ER170" s="108"/>
      <c r="ES170" s="100"/>
      <c r="ET170" s="106"/>
      <c r="EU170" s="107"/>
      <c r="EV170" s="414"/>
      <c r="EW170" s="414"/>
      <c r="EX170" s="108"/>
      <c r="EY170" s="100"/>
      <c r="EZ170" s="106"/>
      <c r="FA170" s="107"/>
      <c r="FB170" s="414"/>
      <c r="FC170" s="414"/>
      <c r="FD170" s="108"/>
      <c r="FE170" s="100"/>
      <c r="FF170" s="106"/>
      <c r="FG170" s="107"/>
      <c r="FH170" s="414"/>
      <c r="FI170" s="414"/>
      <c r="FJ170" s="108"/>
      <c r="FK170" s="100"/>
      <c r="FL170" s="106"/>
      <c r="FM170" s="107"/>
      <c r="FN170" s="414"/>
      <c r="FO170" s="414"/>
      <c r="FP170" s="108"/>
      <c r="FQ170" s="100"/>
      <c r="FR170" s="106"/>
      <c r="FS170" s="107"/>
      <c r="FT170" s="414"/>
      <c r="FU170" s="414"/>
      <c r="FV170" s="108"/>
      <c r="FW170" s="100"/>
      <c r="FX170" s="106"/>
      <c r="FY170" s="107"/>
      <c r="FZ170" s="414"/>
      <c r="GA170" s="414"/>
      <c r="GB170" s="108"/>
      <c r="GC170" s="100"/>
      <c r="GD170" s="106"/>
      <c r="GE170" s="107"/>
      <c r="GF170" s="414"/>
      <c r="GG170" s="414"/>
      <c r="GH170" s="108"/>
      <c r="GI170" s="100"/>
      <c r="GJ170" s="106"/>
      <c r="GK170" s="107"/>
      <c r="GL170" s="414"/>
      <c r="GM170" s="414"/>
      <c r="GN170" s="108"/>
      <c r="GO170" s="100"/>
      <c r="GP170" s="106"/>
      <c r="GQ170" s="107"/>
      <c r="GR170" s="414"/>
      <c r="GS170" s="414"/>
      <c r="GT170" s="108"/>
      <c r="GU170" s="100"/>
      <c r="GV170" s="106"/>
      <c r="GW170" s="107"/>
      <c r="GX170" s="414"/>
      <c r="GY170" s="414"/>
      <c r="GZ170" s="108"/>
      <c r="HA170" s="100"/>
      <c r="HB170" s="106"/>
      <c r="HC170" s="107"/>
      <c r="HD170" s="414"/>
      <c r="HE170" s="414"/>
      <c r="HF170" s="108"/>
      <c r="HG170" s="100"/>
      <c r="HH170" s="106"/>
      <c r="HI170" s="107"/>
      <c r="HJ170" s="414"/>
      <c r="HK170" s="414"/>
      <c r="HL170" s="108"/>
      <c r="HM170" s="100"/>
      <c r="HN170" s="106"/>
      <c r="HO170" s="107"/>
      <c r="HP170" s="414"/>
      <c r="HQ170" s="414"/>
      <c r="HR170" s="108"/>
      <c r="HS170" s="100"/>
      <c r="HT170" s="106"/>
      <c r="HU170" s="107"/>
      <c r="HV170" s="414"/>
      <c r="HW170" s="414"/>
      <c r="HX170" s="108"/>
      <c r="HY170" s="100"/>
      <c r="HZ170" s="106"/>
      <c r="IA170" s="107"/>
      <c r="IB170" s="414"/>
      <c r="IC170" s="414"/>
      <c r="ID170" s="108"/>
      <c r="IE170" s="100"/>
      <c r="IF170" s="106"/>
      <c r="IG170" s="107"/>
      <c r="IH170" s="414"/>
      <c r="II170" s="414"/>
      <c r="IJ170" s="108"/>
      <c r="IK170" s="100"/>
      <c r="IL170" s="106"/>
      <c r="IM170" s="107"/>
      <c r="IN170" s="105"/>
    </row>
    <row r="171" spans="1:248" s="92" customFormat="1" ht="15.75" customHeight="1">
      <c r="A171" s="277" t="s">
        <v>178</v>
      </c>
      <c r="B171" s="421" t="str">
        <f t="shared" ref="B171:B185" si="12">IF(H$1=1,I171,J171)</f>
        <v xml:space="preserve">Betriebsmittel/Einrichtungen (Prozeßschritt 2) </v>
      </c>
      <c r="C171" s="422"/>
      <c r="D171" s="422"/>
      <c r="E171" s="422"/>
      <c r="F171" s="423"/>
      <c r="H171" s="646"/>
      <c r="I171" s="97" t="s">
        <v>327</v>
      </c>
      <c r="J171" s="97" t="s">
        <v>328</v>
      </c>
    </row>
    <row r="172" spans="1:248" s="92" customFormat="1" ht="25.5" customHeight="1">
      <c r="A172" s="279" t="s">
        <v>181</v>
      </c>
      <c r="B172" s="408" t="str">
        <f t="shared" si="12"/>
        <v>Werden mit den Fertigungseinrichtungen/Werkzeugen die produktspezifischen Qualitätsforderungen erfüllt?</v>
      </c>
      <c r="C172" s="409"/>
      <c r="D172" s="417"/>
      <c r="E172" s="418"/>
      <c r="F172" s="412"/>
      <c r="H172" s="646"/>
      <c r="I172" s="97" t="s">
        <v>182</v>
      </c>
      <c r="J172" s="97" t="s">
        <v>183</v>
      </c>
    </row>
    <row r="173" spans="1:248" s="102" customFormat="1" ht="42.75" customHeight="1">
      <c r="A173" s="280"/>
      <c r="B173" s="410" t="str">
        <f t="shared" si="12"/>
        <v>­ Maschinen-/Prozeßfähgikeitsnachweise für wichtige Merkmale/
  prozeßbestimmende Parameter
­ Zwangssteuerung/Regelung wichtiger Parameter</v>
      </c>
      <c r="C173" s="411"/>
      <c r="D173" s="419"/>
      <c r="E173" s="420"/>
      <c r="F173" s="413"/>
      <c r="H173" s="650"/>
      <c r="I173" s="97" t="s">
        <v>184</v>
      </c>
      <c r="J173" s="109" t="s">
        <v>185</v>
      </c>
    </row>
    <row r="174" spans="1:248" s="102" customFormat="1" ht="38.25" customHeight="1">
      <c r="A174" s="279" t="s">
        <v>186</v>
      </c>
      <c r="B174" s="408" t="str">
        <f t="shared" si="12"/>
        <v>Können mit den eingesetzten Meß-, und Prüfeinrichtungen die Qualitätsforderungen während der Serienfertigung wirksam überwacht werden?</v>
      </c>
      <c r="C174" s="409"/>
      <c r="D174" s="417"/>
      <c r="E174" s="418"/>
      <c r="F174" s="412"/>
      <c r="H174" s="650"/>
      <c r="I174" s="97" t="s">
        <v>187</v>
      </c>
      <c r="J174" s="97" t="s">
        <v>188</v>
      </c>
    </row>
    <row r="175" spans="1:248" s="102" customFormat="1" ht="38.25" customHeight="1">
      <c r="A175" s="280"/>
      <c r="B175" s="410" t="str">
        <f t="shared" si="12"/>
        <v>­ Meßgenauigkeit/Prüfmittelfähigkeit
­ Datenerfassung und Auswertbarkeit</v>
      </c>
      <c r="C175" s="411"/>
      <c r="D175" s="419"/>
      <c r="E175" s="420"/>
      <c r="F175" s="413"/>
      <c r="H175" s="650"/>
      <c r="I175" s="97" t="s">
        <v>189</v>
      </c>
      <c r="J175" s="109" t="s">
        <v>190</v>
      </c>
    </row>
    <row r="176" spans="1:248" s="102" customFormat="1" ht="12.75" customHeight="1">
      <c r="A176" s="279" t="s">
        <v>191</v>
      </c>
      <c r="B176" s="408" t="str">
        <f t="shared" si="12"/>
        <v>Sind die Arbeits-, und Prüfplätze den Erfordernissen angemessen?</v>
      </c>
      <c r="C176" s="409"/>
      <c r="D176" s="417"/>
      <c r="E176" s="418"/>
      <c r="F176" s="412"/>
      <c r="H176" s="650"/>
      <c r="I176" s="97" t="s">
        <v>192</v>
      </c>
      <c r="J176" s="97" t="s">
        <v>193</v>
      </c>
    </row>
    <row r="177" spans="1:248" s="102" customFormat="1" ht="397.5" customHeight="1">
      <c r="A177" s="280"/>
      <c r="B177" s="410" t="str">
        <f t="shared" si="12"/>
        <v>­ Ergonomie
­ Beleuchtung
­ Ordnung und Sauberkeit
- Nacharbeitsplatz</v>
      </c>
      <c r="C177" s="411"/>
      <c r="D177" s="419"/>
      <c r="E177" s="420"/>
      <c r="F177" s="413"/>
      <c r="H177" s="650"/>
      <c r="I177" s="97" t="s">
        <v>194</v>
      </c>
      <c r="J177" s="109" t="s">
        <v>195</v>
      </c>
    </row>
    <row r="178" spans="1:248" s="102" customFormat="1" ht="25.5" customHeight="1">
      <c r="A178" s="279" t="s">
        <v>196</v>
      </c>
      <c r="B178" s="408" t="str">
        <f t="shared" si="12"/>
        <v>Sind in den Fertigungs- und Prüfunterlagen die relevanten Angaben vollständig aufgeführt und sind sie eingehalten?</v>
      </c>
      <c r="C178" s="409"/>
      <c r="D178" s="417"/>
      <c r="E178" s="418"/>
      <c r="F178" s="412"/>
      <c r="H178" s="650"/>
      <c r="I178" s="97" t="s">
        <v>197</v>
      </c>
      <c r="J178" s="97" t="s">
        <v>198</v>
      </c>
    </row>
    <row r="179" spans="1:248" s="102" customFormat="1" ht="90.75" customHeight="1">
      <c r="A179" s="280"/>
      <c r="B179" s="410" t="str">
        <f t="shared" si="12"/>
        <v>­ Prozeßparameter (z. B.: Drücke, Temperaturen, Zeiten,
  Geschwindigkeiten)
­ Prüfvorgaben (wichtige Merkmale, Prüfmittel, Methoden, Prüfhäufigkeiten)
­ Eingriffsgrenzen in Prozeßregelkarten
­ Maschinen- und Prozeßfähigkeitsnachweise</v>
      </c>
      <c r="C179" s="411"/>
      <c r="D179" s="419"/>
      <c r="E179" s="420"/>
      <c r="F179" s="413"/>
      <c r="H179" s="650"/>
      <c r="I179" s="109" t="s">
        <v>199</v>
      </c>
      <c r="J179" s="109" t="s">
        <v>200</v>
      </c>
    </row>
    <row r="180" spans="1:248" s="102" customFormat="1" ht="12.75" customHeight="1">
      <c r="A180" s="279" t="s">
        <v>201</v>
      </c>
      <c r="B180" s="408" t="str">
        <f t="shared" si="12"/>
        <v>Sind für Einstellarbeiten die erforderlichen Hilfsmittel vorhanden?</v>
      </c>
      <c r="C180" s="409"/>
      <c r="D180" s="417"/>
      <c r="E180" s="418"/>
      <c r="F180" s="412"/>
      <c r="H180" s="650"/>
      <c r="I180" s="97" t="s">
        <v>202</v>
      </c>
      <c r="J180" s="97" t="s">
        <v>203</v>
      </c>
    </row>
    <row r="181" spans="1:248" s="102" customFormat="1" ht="405" customHeight="1">
      <c r="A181" s="280"/>
      <c r="B181" s="410" t="str">
        <f t="shared" si="12"/>
        <v>­ Einstellpläne
­ Einrichthilfen/Vergleichshilfen</v>
      </c>
      <c r="C181" s="411"/>
      <c r="D181" s="419"/>
      <c r="E181" s="420"/>
      <c r="F181" s="413"/>
      <c r="H181" s="650"/>
      <c r="I181" s="97" t="s">
        <v>204</v>
      </c>
      <c r="J181" s="109" t="s">
        <v>205</v>
      </c>
    </row>
    <row r="182" spans="1:248" s="102" customFormat="1" ht="25.5" customHeight="1">
      <c r="A182" s="279" t="s">
        <v>206</v>
      </c>
      <c r="B182" s="408" t="str">
        <f t="shared" si="12"/>
        <v>Erfolgt eine Freigabe von Fertigungsanläufen und werden Einstelldaten sowie Abweichungen erfaßt?</v>
      </c>
      <c r="C182" s="409"/>
      <c r="D182" s="417"/>
      <c r="E182" s="418"/>
      <c r="F182" s="412"/>
      <c r="H182" s="650"/>
      <c r="I182" s="97" t="s">
        <v>207</v>
      </c>
      <c r="J182" s="97" t="s">
        <v>208</v>
      </c>
    </row>
    <row r="183" spans="1:248" s="102" customFormat="1" ht="87" customHeight="1">
      <c r="A183" s="280"/>
      <c r="B183" s="410" t="str">
        <f t="shared" si="12"/>
        <v>­ Neues, geändertes Produkt
­ Stillstand der Einrichtung/Prozeßunterbrechung
­ Reparatur, Werkzeugwechsel
­ Materialwechsel (z. B. Chargenwechsel)
­ Geänderte Fertigungsparameter
­ Ordnung und Sauberkeit am Arbeitsplatz</v>
      </c>
      <c r="C183" s="411"/>
      <c r="D183" s="419"/>
      <c r="E183" s="420"/>
      <c r="F183" s="413"/>
      <c r="H183" s="650"/>
      <c r="I183" s="97" t="s">
        <v>209</v>
      </c>
      <c r="J183" s="97" t="s">
        <v>210</v>
      </c>
    </row>
    <row r="184" spans="1:248" s="102" customFormat="1" ht="25.5" customHeight="1">
      <c r="A184" s="279" t="s">
        <v>211</v>
      </c>
      <c r="B184" s="408" t="str">
        <f t="shared" si="12"/>
        <v>Sind die erforderlichen Korrekturmaßnahmen termingerecht realisiert und auf Wirksamkeit überprüft?</v>
      </c>
      <c r="C184" s="409"/>
      <c r="D184" s="417"/>
      <c r="E184" s="418"/>
      <c r="F184" s="412"/>
      <c r="H184" s="650"/>
      <c r="I184" s="97" t="s">
        <v>234</v>
      </c>
      <c r="J184" s="97" t="s">
        <v>235</v>
      </c>
    </row>
    <row r="185" spans="1:248" s="102" customFormat="1" ht="69" customHeight="1">
      <c r="A185" s="280"/>
      <c r="B185" s="410" t="str">
        <f t="shared" si="12"/>
        <v>­ Risikoanalyse (Prozeß-FMEA) Fehleranalysen
­ Verbesserungsprogramme aus Audits
­ Schnittstellengespräche intern/extern
­ Interne Beanstandungen 
­ Kundenbeanstandungen</v>
      </c>
      <c r="C185" s="411"/>
      <c r="D185" s="419"/>
      <c r="E185" s="420"/>
      <c r="F185" s="413"/>
      <c r="H185" s="650"/>
      <c r="I185" s="97" t="s">
        <v>236</v>
      </c>
      <c r="J185" s="109" t="s">
        <v>237</v>
      </c>
    </row>
    <row r="186" spans="1:248" s="100" customFormat="1" ht="15.75">
      <c r="A186" s="281"/>
      <c r="B186" s="282"/>
      <c r="C186" s="283"/>
      <c r="D186" s="284"/>
      <c r="E186" s="284"/>
      <c r="F186" s="285"/>
      <c r="G186" s="106"/>
      <c r="H186" s="651"/>
      <c r="I186" s="97"/>
      <c r="J186" s="97"/>
      <c r="L186" s="106"/>
      <c r="M186" s="107"/>
      <c r="N186" s="414"/>
      <c r="O186" s="414"/>
      <c r="P186" s="108"/>
      <c r="R186" s="106"/>
      <c r="S186" s="107"/>
      <c r="T186" s="414"/>
      <c r="U186" s="414"/>
      <c r="V186" s="108"/>
      <c r="X186" s="106"/>
      <c r="Y186" s="107"/>
      <c r="Z186" s="414"/>
      <c r="AA186" s="414"/>
      <c r="AB186" s="108"/>
      <c r="AD186" s="106"/>
      <c r="AE186" s="107"/>
      <c r="AF186" s="414"/>
      <c r="AG186" s="414"/>
      <c r="AH186" s="108"/>
      <c r="AJ186" s="106"/>
      <c r="AK186" s="107"/>
      <c r="AL186" s="414"/>
      <c r="AM186" s="414"/>
      <c r="AN186" s="108"/>
      <c r="AP186" s="106"/>
      <c r="AQ186" s="107"/>
      <c r="AR186" s="414"/>
      <c r="AS186" s="414"/>
      <c r="AT186" s="108"/>
      <c r="AV186" s="106"/>
      <c r="AW186" s="107"/>
      <c r="AX186" s="414"/>
      <c r="AY186" s="414"/>
      <c r="AZ186" s="108"/>
      <c r="BB186" s="106"/>
      <c r="BC186" s="107"/>
      <c r="BD186" s="414"/>
      <c r="BE186" s="414"/>
      <c r="BF186" s="108"/>
      <c r="BH186" s="106"/>
      <c r="BI186" s="107"/>
      <c r="BJ186" s="414"/>
      <c r="BK186" s="414"/>
      <c r="BL186" s="108"/>
      <c r="BN186" s="106"/>
      <c r="BO186" s="107"/>
      <c r="BP186" s="414"/>
      <c r="BQ186" s="414"/>
      <c r="BR186" s="108"/>
      <c r="BT186" s="106"/>
      <c r="BU186" s="107"/>
      <c r="BV186" s="414"/>
      <c r="BW186" s="414"/>
      <c r="BX186" s="108"/>
      <c r="BZ186" s="106"/>
      <c r="CA186" s="107"/>
      <c r="CB186" s="414"/>
      <c r="CC186" s="414"/>
      <c r="CD186" s="108"/>
      <c r="CF186" s="106"/>
      <c r="CG186" s="107"/>
      <c r="CH186" s="414"/>
      <c r="CI186" s="414"/>
      <c r="CJ186" s="108"/>
      <c r="CL186" s="106"/>
      <c r="CM186" s="107"/>
      <c r="CN186" s="414"/>
      <c r="CO186" s="414"/>
      <c r="CP186" s="108"/>
      <c r="CR186" s="106"/>
      <c r="CS186" s="107"/>
      <c r="CT186" s="414"/>
      <c r="CU186" s="414"/>
      <c r="CV186" s="108"/>
      <c r="CX186" s="106"/>
      <c r="CY186" s="107"/>
      <c r="CZ186" s="414"/>
      <c r="DA186" s="414"/>
      <c r="DB186" s="108"/>
      <c r="DD186" s="106"/>
      <c r="DE186" s="107"/>
      <c r="DF186" s="414"/>
      <c r="DG186" s="414"/>
      <c r="DH186" s="108"/>
      <c r="DJ186" s="106"/>
      <c r="DK186" s="107"/>
      <c r="DL186" s="414"/>
      <c r="DM186" s="414"/>
      <c r="DN186" s="108"/>
      <c r="DP186" s="106"/>
      <c r="DQ186" s="107"/>
      <c r="DR186" s="414"/>
      <c r="DS186" s="414"/>
      <c r="DT186" s="108"/>
      <c r="DV186" s="106"/>
      <c r="DW186" s="107"/>
      <c r="DX186" s="414"/>
      <c r="DY186" s="414"/>
      <c r="DZ186" s="108"/>
      <c r="EB186" s="106"/>
      <c r="EC186" s="107"/>
      <c r="ED186" s="414"/>
      <c r="EE186" s="414"/>
      <c r="EF186" s="108"/>
      <c r="EH186" s="106"/>
      <c r="EI186" s="107"/>
      <c r="EJ186" s="414"/>
      <c r="EK186" s="414"/>
      <c r="EL186" s="108"/>
      <c r="EN186" s="106"/>
      <c r="EO186" s="107"/>
      <c r="EP186" s="414"/>
      <c r="EQ186" s="414"/>
      <c r="ER186" s="108"/>
      <c r="ET186" s="106"/>
      <c r="EU186" s="107"/>
      <c r="EV186" s="414"/>
      <c r="EW186" s="414"/>
      <c r="EX186" s="108"/>
      <c r="EZ186" s="106"/>
      <c r="FA186" s="107"/>
      <c r="FB186" s="414"/>
      <c r="FC186" s="414"/>
      <c r="FD186" s="108"/>
      <c r="FF186" s="106"/>
      <c r="FG186" s="107"/>
      <c r="FH186" s="414"/>
      <c r="FI186" s="414"/>
      <c r="FJ186" s="108"/>
      <c r="FL186" s="106"/>
      <c r="FM186" s="107"/>
      <c r="FN186" s="414"/>
      <c r="FO186" s="414"/>
      <c r="FP186" s="108"/>
      <c r="FR186" s="106"/>
      <c r="FS186" s="107"/>
      <c r="FT186" s="414"/>
      <c r="FU186" s="414"/>
      <c r="FV186" s="108"/>
      <c r="FX186" s="106"/>
      <c r="FY186" s="107"/>
      <c r="FZ186" s="414"/>
      <c r="GA186" s="414"/>
      <c r="GB186" s="108"/>
      <c r="GD186" s="106"/>
      <c r="GE186" s="107"/>
      <c r="GF186" s="414"/>
      <c r="GG186" s="414"/>
      <c r="GH186" s="108"/>
      <c r="GJ186" s="106"/>
      <c r="GK186" s="107"/>
      <c r="GL186" s="414"/>
      <c r="GM186" s="414"/>
      <c r="GN186" s="108"/>
      <c r="GP186" s="106"/>
      <c r="GQ186" s="107"/>
      <c r="GR186" s="414"/>
      <c r="GS186" s="414"/>
      <c r="GT186" s="108"/>
      <c r="GV186" s="106"/>
      <c r="GW186" s="107"/>
      <c r="GX186" s="414"/>
      <c r="GY186" s="414"/>
      <c r="GZ186" s="108"/>
      <c r="HB186" s="106"/>
      <c r="HC186" s="107"/>
      <c r="HD186" s="414"/>
      <c r="HE186" s="414"/>
      <c r="HF186" s="108"/>
      <c r="HH186" s="106"/>
      <c r="HI186" s="107"/>
      <c r="HJ186" s="414"/>
      <c r="HK186" s="414"/>
      <c r="HL186" s="108"/>
      <c r="HN186" s="106"/>
      <c r="HO186" s="107"/>
      <c r="HP186" s="414"/>
      <c r="HQ186" s="414"/>
      <c r="HR186" s="108"/>
      <c r="HT186" s="106"/>
      <c r="HU186" s="107"/>
      <c r="HV186" s="414"/>
      <c r="HW186" s="414"/>
      <c r="HX186" s="108"/>
      <c r="HZ186" s="106"/>
      <c r="IA186" s="107"/>
      <c r="IB186" s="414"/>
      <c r="IC186" s="414"/>
      <c r="ID186" s="108"/>
      <c r="IF186" s="106"/>
      <c r="IG186" s="107"/>
      <c r="IH186" s="414"/>
      <c r="II186" s="414"/>
      <c r="IJ186" s="108"/>
      <c r="IL186" s="106"/>
      <c r="IM186" s="107"/>
      <c r="IN186" s="105"/>
    </row>
    <row r="187" spans="1:248" s="92" customFormat="1" ht="15.75" customHeight="1">
      <c r="A187" s="277" t="s">
        <v>238</v>
      </c>
      <c r="B187" s="421" t="str">
        <f t="shared" ref="B187:B197" si="13">IF(H$1=1,I187,J187)</f>
        <v>Transport/Teilehandling/Lagerung/Verpack. (Prozeßschr. 2)</v>
      </c>
      <c r="C187" s="422"/>
      <c r="D187" s="422"/>
      <c r="E187" s="422"/>
      <c r="F187" s="423"/>
      <c r="H187" s="646"/>
      <c r="I187" s="97" t="s">
        <v>329</v>
      </c>
      <c r="J187" s="109" t="s">
        <v>330</v>
      </c>
    </row>
    <row r="188" spans="1:248" s="92" customFormat="1" ht="25.5" customHeight="1">
      <c r="A188" s="279" t="s">
        <v>241</v>
      </c>
      <c r="B188" s="408" t="str">
        <f t="shared" si="13"/>
        <v>Sind die Mengen/Fertigungslosgrößen auf den Bedarf abgestimmt und werden sie gezielt zum nächsten Arbeitsgang weitergeleitet?</v>
      </c>
      <c r="C188" s="409"/>
      <c r="D188" s="417"/>
      <c r="E188" s="418"/>
      <c r="F188" s="412"/>
      <c r="H188" s="646"/>
      <c r="I188" s="97" t="s">
        <v>242</v>
      </c>
      <c r="J188" s="97" t="s">
        <v>243</v>
      </c>
    </row>
    <row r="189" spans="1:248" s="102" customFormat="1" ht="45" customHeight="1">
      <c r="A189" s="280"/>
      <c r="B189" s="410" t="str">
        <f t="shared" si="13"/>
        <v xml:space="preserve">­ Ausreichend geeignete Transportmittel
­ Definierte Lagerplätze
­ Nur Weitergabe von i. O. Teilen </v>
      </c>
      <c r="C189" s="411"/>
      <c r="D189" s="419"/>
      <c r="E189" s="420"/>
      <c r="F189" s="413"/>
      <c r="H189" s="650"/>
      <c r="I189" s="97" t="s">
        <v>244</v>
      </c>
      <c r="J189" s="109" t="s">
        <v>245</v>
      </c>
    </row>
    <row r="190" spans="1:248" s="102" customFormat="1" ht="38.25" customHeight="1">
      <c r="A190" s="279" t="s">
        <v>246</v>
      </c>
      <c r="B190" s="408" t="str">
        <f t="shared" si="13"/>
        <v>Werden Produkte/Bauteile zweckentsprechend gelagert und sind die Transportmittel/ Verpackungseinrichtungen auf die speziellen Eigenschaften der Produkt/Bauteile abgestimmt?</v>
      </c>
      <c r="C190" s="409"/>
      <c r="D190" s="417"/>
      <c r="E190" s="418"/>
      <c r="F190" s="412"/>
      <c r="H190" s="650"/>
      <c r="I190" s="97" t="s">
        <v>247</v>
      </c>
      <c r="J190" s="97" t="s">
        <v>248</v>
      </c>
    </row>
    <row r="191" spans="1:248" s="102" customFormat="1" ht="405" customHeight="1">
      <c r="A191" s="280"/>
      <c r="B191" s="410" t="str">
        <f t="shared" si="13"/>
        <v>­ Lagermengen
­ Schutz vor Beschädigung
­ Ordnung, Sauberkeit, Überfüllung (Lagerplätze, Behälter)
- FiFo</v>
      </c>
      <c r="C191" s="411"/>
      <c r="D191" s="419"/>
      <c r="E191" s="420"/>
      <c r="F191" s="413"/>
      <c r="H191" s="650"/>
      <c r="I191" s="97" t="s">
        <v>249</v>
      </c>
      <c r="J191" s="109" t="s">
        <v>250</v>
      </c>
    </row>
    <row r="192" spans="1:248" s="102" customFormat="1" ht="41.25" customHeight="1">
      <c r="A192" s="279" t="s">
        <v>251</v>
      </c>
      <c r="B192" s="408" t="str">
        <f t="shared" si="13"/>
        <v>Werden Ausschuß-, Nacharbeits- und Einrichtteile sowie innerbetriebliche Restmengen konsequent separiert und gekennzeichnet?</v>
      </c>
      <c r="C192" s="409"/>
      <c r="D192" s="417"/>
      <c r="E192" s="418"/>
      <c r="F192" s="412"/>
      <c r="H192" s="650"/>
      <c r="I192" s="97" t="s">
        <v>252</v>
      </c>
      <c r="J192" s="97" t="s">
        <v>253</v>
      </c>
    </row>
    <row r="193" spans="1:10" s="102" customFormat="1" ht="73.5" customHeight="1">
      <c r="A193" s="280"/>
      <c r="B193" s="410" t="str">
        <f t="shared" si="13"/>
        <v>­ Sperrlager, Sperrbereiche
­ Gekennzeichnete Behälter für Ausschuß, Nacharbeit und Einrichtteile
­ Fehlerhafte Produkte und Fehlermerkmale
­ Kennzeichnung
­ Definierte Ausschleuse-/Nacharbeitsstationen in der Fertigung</v>
      </c>
      <c r="C193" s="411"/>
      <c r="D193" s="419"/>
      <c r="E193" s="420"/>
      <c r="F193" s="413"/>
      <c r="H193" s="650"/>
      <c r="I193" s="97" t="s">
        <v>254</v>
      </c>
      <c r="J193" s="109" t="s">
        <v>255</v>
      </c>
    </row>
    <row r="194" spans="1:10" s="102" customFormat="1" ht="27.75" customHeight="1">
      <c r="A194" s="279" t="s">
        <v>256</v>
      </c>
      <c r="B194" s="408" t="str">
        <f t="shared" si="13"/>
        <v>Ist der Material- und Teilefluß gegen Vermischung/Verwechslung abgesichert und die Rückverfolgbarkeit gewährleistet?</v>
      </c>
      <c r="C194" s="409"/>
      <c r="D194" s="417"/>
      <c r="E194" s="418"/>
      <c r="F194" s="412"/>
      <c r="H194" s="650"/>
      <c r="I194" s="97" t="s">
        <v>257</v>
      </c>
      <c r="J194" s="97" t="s">
        <v>258</v>
      </c>
    </row>
    <row r="195" spans="1:10" s="102" customFormat="1" ht="102.75" customHeight="1">
      <c r="A195" s="280"/>
      <c r="B195" s="410" t="str">
        <f t="shared" si="13"/>
        <v>­ Teilekennzeichnung
­ Kennzeichnung des Arbeits-, Prüf- und Verwendungsstatus
­ Chargenkennzeichnung
­ Verfallsdatum
­ Entfernung ungültiger Kennzeichnungen
­ Arbeitspapiere mit Teile-/Produktionsstammdaten.
­ Konstruktionsstand, Vormaterial und Fertigprodukte</v>
      </c>
      <c r="C195" s="411"/>
      <c r="D195" s="419"/>
      <c r="E195" s="420"/>
      <c r="F195" s="413"/>
      <c r="H195" s="650"/>
      <c r="I195" s="97" t="s">
        <v>259</v>
      </c>
      <c r="J195" s="109" t="s">
        <v>260</v>
      </c>
    </row>
    <row r="196" spans="1:10" s="102" customFormat="1" ht="25.5" customHeight="1">
      <c r="A196" s="279" t="s">
        <v>261</v>
      </c>
      <c r="B196" s="408" t="str">
        <f t="shared" si="13"/>
        <v>Werden Werkzeuge, Einrichtungen und Prüfmittel sachgemäß gelagert?</v>
      </c>
      <c r="C196" s="409"/>
      <c r="D196" s="417"/>
      <c r="E196" s="418"/>
      <c r="F196" s="412"/>
      <c r="H196" s="650"/>
      <c r="I196" s="97" t="s">
        <v>262</v>
      </c>
      <c r="J196" s="97" t="s">
        <v>263</v>
      </c>
    </row>
    <row r="197" spans="1:10" s="102" customFormat="1" ht="102" customHeight="1">
      <c r="A197" s="280"/>
      <c r="B197" s="410" t="str">
        <f t="shared" si="13"/>
        <v xml:space="preserve">­ Beschädigungssichere Lagerung
­ Ordnung und Sauberkeit
­ Definierter Lagerort
­ Verwaltete Ausgabe
­ Umwelteinflüsse
­ Kennzeichnung
­ Definierter Freigabe- und Änderungsstand. </v>
      </c>
      <c r="C197" s="411"/>
      <c r="D197" s="419"/>
      <c r="E197" s="420"/>
      <c r="F197" s="413"/>
      <c r="H197" s="650"/>
      <c r="I197" s="97" t="s">
        <v>264</v>
      </c>
      <c r="J197" s="109" t="s">
        <v>265</v>
      </c>
    </row>
    <row r="198" spans="1:10" s="92" customFormat="1" ht="15.75" customHeight="1">
      <c r="A198" s="277" t="s">
        <v>266</v>
      </c>
      <c r="B198" s="421" t="str">
        <f t="shared" ref="B198:B210" si="14">IF(H$1=1,I198,J198)</f>
        <v>Fehleranalyse/Korrektur/Kont. Verbesserung (Prozeßschr. 2)</v>
      </c>
      <c r="C198" s="422"/>
      <c r="D198" s="422"/>
      <c r="E198" s="422"/>
      <c r="F198" s="423"/>
      <c r="H198" s="646"/>
      <c r="I198" s="97" t="s">
        <v>331</v>
      </c>
      <c r="J198" s="97" t="s">
        <v>332</v>
      </c>
    </row>
    <row r="199" spans="1:10" s="92" customFormat="1" ht="25.5" customHeight="1">
      <c r="A199" s="279" t="s">
        <v>269</v>
      </c>
      <c r="B199" s="408" t="str">
        <f t="shared" si="14"/>
        <v>Werden Qualitäts- und Prozeßdaten vollständig und auswertbar erfaßt?</v>
      </c>
      <c r="C199" s="409"/>
      <c r="D199" s="417"/>
      <c r="E199" s="418"/>
      <c r="F199" s="412"/>
      <c r="H199" s="646"/>
      <c r="I199" s="97" t="s">
        <v>270</v>
      </c>
      <c r="J199" s="97" t="s">
        <v>271</v>
      </c>
    </row>
    <row r="200" spans="1:10" s="102" customFormat="1" ht="392.25" customHeight="1">
      <c r="A200" s="280"/>
      <c r="B200" s="410" t="str">
        <f t="shared" si="14"/>
        <v xml:space="preserve">­ Urwertkarten
­ Fehlersammelkarten 
­ Regelkarten 
­ Datenerfassung </v>
      </c>
      <c r="C200" s="411"/>
      <c r="D200" s="419"/>
      <c r="E200" s="420"/>
      <c r="F200" s="413"/>
      <c r="H200" s="650"/>
      <c r="I200" s="97" t="s">
        <v>272</v>
      </c>
      <c r="J200" s="109" t="s">
        <v>273</v>
      </c>
    </row>
    <row r="201" spans="1:10" s="102" customFormat="1" ht="25.5" customHeight="1">
      <c r="A201" s="279" t="s">
        <v>274</v>
      </c>
      <c r="B201" s="408" t="str">
        <f t="shared" si="14"/>
        <v>Werden die Qualitäts- und Prozeßdaten statistisch ausgewertet und Verbesserungsprogramme daraus abgeleitet?</v>
      </c>
      <c r="C201" s="409"/>
      <c r="D201" s="417"/>
      <c r="E201" s="418"/>
      <c r="F201" s="412"/>
      <c r="H201" s="650"/>
      <c r="I201" s="97" t="s">
        <v>275</v>
      </c>
      <c r="J201" s="97" t="s">
        <v>276</v>
      </c>
    </row>
    <row r="202" spans="1:10" s="102" customFormat="1" ht="382.5" customHeight="1">
      <c r="A202" s="280"/>
      <c r="B202" s="410" t="str">
        <f t="shared" si="14"/>
        <v>­ Prozeßfähigkeiten
­ Fehlerarten/Fehlerhäufigkeiten 
­ Fehlerkosten (Nichtkonformität)
­ Prozeßparameter
­ Ausschuß/Nacharbeit</v>
      </c>
      <c r="C202" s="411"/>
      <c r="D202" s="419"/>
      <c r="E202" s="420"/>
      <c r="F202" s="413"/>
      <c r="H202" s="650"/>
      <c r="I202" s="97" t="s">
        <v>277</v>
      </c>
      <c r="J202" s="109" t="s">
        <v>278</v>
      </c>
    </row>
    <row r="203" spans="1:10" s="102" customFormat="1" ht="40.5" customHeight="1">
      <c r="A203" s="279" t="s">
        <v>279</v>
      </c>
      <c r="B203" s="408" t="str">
        <f t="shared" si="14"/>
        <v>Werden bei Abweichungen von Produkt- und Prozeßforderungen die Ursachen analysiert und die Korrekturmaßnahmen auf Wirksamkeit überprüft?</v>
      </c>
      <c r="C203" s="409"/>
      <c r="D203" s="417"/>
      <c r="E203" s="418"/>
      <c r="F203" s="412"/>
      <c r="H203" s="650"/>
      <c r="I203" s="97" t="s">
        <v>280</v>
      </c>
      <c r="J203" s="97" t="s">
        <v>281</v>
      </c>
    </row>
    <row r="204" spans="1:10" s="102" customFormat="1" ht="72" customHeight="1">
      <c r="A204" s="280"/>
      <c r="B204" s="410" t="str">
        <f t="shared" si="14"/>
        <v>­ Ergänzende Dimensions-, Werkstoff-, Funktions- Dauerprüfungen 
­ Ursachen-/Wirkungsdiagramm
­ FMEA/Fehleranalyse
­ Prozeßfähigkeitsanalyse
­ Q-Zirkel</v>
      </c>
      <c r="C204" s="411"/>
      <c r="D204" s="419"/>
      <c r="E204" s="420"/>
      <c r="F204" s="413"/>
      <c r="H204" s="650"/>
      <c r="I204" s="97" t="s">
        <v>282</v>
      </c>
      <c r="J204" s="109" t="s">
        <v>283</v>
      </c>
    </row>
    <row r="205" spans="1:10" s="102" customFormat="1" ht="12.75" customHeight="1">
      <c r="A205" s="279" t="s">
        <v>284</v>
      </c>
      <c r="B205" s="408" t="str">
        <f t="shared" si="14"/>
        <v>Werden Prozesse und Produkte regelmäßig auditiert?</v>
      </c>
      <c r="C205" s="409"/>
      <c r="D205" s="417"/>
      <c r="E205" s="418"/>
      <c r="F205" s="412"/>
      <c r="H205" s="650"/>
      <c r="I205" s="97" t="s">
        <v>285</v>
      </c>
      <c r="J205" s="97" t="s">
        <v>286</v>
      </c>
    </row>
    <row r="206" spans="1:10" s="102" customFormat="1" ht="132" customHeight="1">
      <c r="A206" s="280"/>
      <c r="B206" s="410" t="str">
        <f t="shared" si="14"/>
        <v>­ Neue Projekte/Prozesse/Produkte
­ Nichterfüllung von Qualitätsforderungen (intern/extern)
­ Nachweisführung der Einhaltung von Qualitätsforderungen
­ Aufzeigen von Verbesserungspotentialen.
­ Kundenforderungen
­ Wichtige Merkmale
­ Funktion
­ Prozeßparameter/-fähigkeiten
­ Festgelegte Prozeß-/Verfahrensabläufe</v>
      </c>
      <c r="C206" s="411"/>
      <c r="D206" s="419"/>
      <c r="E206" s="420"/>
      <c r="F206" s="413"/>
      <c r="H206" s="650"/>
      <c r="I206" s="97" t="s">
        <v>287</v>
      </c>
      <c r="J206" s="109" t="s">
        <v>288</v>
      </c>
    </row>
    <row r="207" spans="1:10" s="102" customFormat="1" ht="12.75" customHeight="1">
      <c r="A207" s="279" t="s">
        <v>289</v>
      </c>
      <c r="B207" s="408" t="str">
        <f t="shared" si="14"/>
        <v>Unterliegen Produkt und Prozeß kontinuierlicher Verbesserung?</v>
      </c>
      <c r="C207" s="409"/>
      <c r="D207" s="417"/>
      <c r="E207" s="418"/>
      <c r="F207" s="412"/>
      <c r="H207" s="650"/>
      <c r="I207" s="97" t="s">
        <v>290</v>
      </c>
      <c r="J207" s="97" t="s">
        <v>291</v>
      </c>
    </row>
    <row r="208" spans="1:10" s="102" customFormat="1" ht="76.5" customHeight="1">
      <c r="A208" s="280"/>
      <c r="B208" s="410" t="str">
        <f t="shared" si="14"/>
        <v>­ Kostenoptimierung
­ Reduzierung von Verschwendung (z. B. Ausschuß und Nacharbeit, 
  Energie und Prozeßstoffe)
­ Verbesserung der Prozeßsicherheit, (z. B. Prozeßablaufanalyse)</v>
      </c>
      <c r="C208" s="411"/>
      <c r="D208" s="419"/>
      <c r="E208" s="420"/>
      <c r="F208" s="413"/>
      <c r="H208" s="650"/>
      <c r="I208" s="97" t="s">
        <v>292</v>
      </c>
      <c r="J208" s="109" t="s">
        <v>293</v>
      </c>
    </row>
    <row r="209" spans="1:248" s="102" customFormat="1" ht="25.5" customHeight="1">
      <c r="A209" s="279" t="s">
        <v>294</v>
      </c>
      <c r="B209" s="408" t="str">
        <f t="shared" si="14"/>
        <v>Sind für Produkt und Prozeß Zielvorgaben vorhanden und wird die Einhaltung überwacht?</v>
      </c>
      <c r="C209" s="409"/>
      <c r="D209" s="417"/>
      <c r="E209" s="418"/>
      <c r="F209" s="412"/>
      <c r="H209" s="650"/>
      <c r="I209" s="97" t="s">
        <v>295</v>
      </c>
      <c r="J209" s="97" t="s">
        <v>296</v>
      </c>
    </row>
    <row r="210" spans="1:248" s="102" customFormat="1" ht="15" customHeight="1">
      <c r="A210" s="280"/>
      <c r="B210" s="410" t="str">
        <f t="shared" si="14"/>
        <v>­ Qualitätskennzahlen (z. B. Fehlerraten, Auditergebnisse</v>
      </c>
      <c r="C210" s="411"/>
      <c r="D210" s="419"/>
      <c r="E210" s="420"/>
      <c r="F210" s="413"/>
      <c r="H210" s="650"/>
      <c r="I210" s="97" t="s">
        <v>297</v>
      </c>
      <c r="J210" s="97" t="s">
        <v>298</v>
      </c>
    </row>
    <row r="211" spans="1:248" s="92" customFormat="1" ht="16.5" customHeight="1">
      <c r="A211" s="278"/>
      <c r="B211" s="424"/>
      <c r="C211" s="425"/>
      <c r="D211" s="425"/>
      <c r="E211" s="425"/>
      <c r="F211" s="426"/>
      <c r="H211" s="646"/>
      <c r="I211" s="97"/>
      <c r="J211" s="97"/>
    </row>
    <row r="212" spans="1:248" s="102" customFormat="1" ht="15.75" customHeight="1">
      <c r="A212" s="277" t="s">
        <v>147</v>
      </c>
      <c r="B212" s="415" t="str">
        <f t="shared" ref="B212:B223" si="15">IF(H$1=1,I212,J212)</f>
        <v>Produktion Prozeßschritt 3:</v>
      </c>
      <c r="C212" s="416"/>
      <c r="D212" s="427"/>
      <c r="E212" s="428"/>
      <c r="F212" s="429"/>
      <c r="G212" s="106"/>
      <c r="H212" s="651"/>
      <c r="I212" s="97" t="s">
        <v>333</v>
      </c>
      <c r="J212" s="109" t="s">
        <v>334</v>
      </c>
      <c r="K212" s="100"/>
      <c r="L212" s="106"/>
      <c r="M212" s="107"/>
      <c r="N212" s="414"/>
      <c r="O212" s="414"/>
      <c r="P212" s="108"/>
      <c r="Q212" s="100"/>
      <c r="R212" s="106"/>
      <c r="S212" s="107"/>
      <c r="T212" s="414"/>
      <c r="U212" s="414"/>
      <c r="V212" s="108"/>
      <c r="W212" s="100"/>
      <c r="X212" s="106"/>
      <c r="Y212" s="107"/>
      <c r="Z212" s="414"/>
      <c r="AA212" s="414"/>
      <c r="AB212" s="108"/>
      <c r="AC212" s="100"/>
      <c r="AD212" s="106"/>
      <c r="AE212" s="107"/>
      <c r="AF212" s="414"/>
      <c r="AG212" s="414"/>
      <c r="AH212" s="108"/>
      <c r="AI212" s="100"/>
      <c r="AJ212" s="106"/>
      <c r="AK212" s="107"/>
      <c r="AL212" s="414"/>
      <c r="AM212" s="414"/>
      <c r="AN212" s="108"/>
      <c r="AO212" s="100"/>
      <c r="AP212" s="106"/>
      <c r="AQ212" s="107"/>
      <c r="AR212" s="414"/>
      <c r="AS212" s="414"/>
      <c r="AT212" s="108"/>
      <c r="AU212" s="100"/>
      <c r="AV212" s="106"/>
      <c r="AW212" s="107"/>
      <c r="AX212" s="414"/>
      <c r="AY212" s="414"/>
      <c r="AZ212" s="108"/>
      <c r="BA212" s="100"/>
      <c r="BB212" s="106"/>
      <c r="BC212" s="107"/>
      <c r="BD212" s="414"/>
      <c r="BE212" s="414"/>
      <c r="BF212" s="108"/>
      <c r="BG212" s="100"/>
      <c r="BH212" s="106"/>
      <c r="BI212" s="107"/>
      <c r="BJ212" s="414"/>
      <c r="BK212" s="414"/>
      <c r="BL212" s="108"/>
      <c r="BM212" s="100"/>
      <c r="BN212" s="106"/>
      <c r="BO212" s="107"/>
      <c r="BP212" s="414"/>
      <c r="BQ212" s="414"/>
      <c r="BR212" s="108"/>
      <c r="BS212" s="100"/>
      <c r="BT212" s="106"/>
      <c r="BU212" s="107"/>
      <c r="BV212" s="414"/>
      <c r="BW212" s="414"/>
      <c r="BX212" s="108"/>
      <c r="BY212" s="100"/>
      <c r="BZ212" s="106"/>
      <c r="CA212" s="107"/>
      <c r="CB212" s="414"/>
      <c r="CC212" s="414"/>
      <c r="CD212" s="108"/>
      <c r="CE212" s="100"/>
      <c r="CF212" s="106"/>
      <c r="CG212" s="107"/>
      <c r="CH212" s="414"/>
      <c r="CI212" s="414"/>
      <c r="CJ212" s="108"/>
      <c r="CK212" s="100"/>
      <c r="CL212" s="106"/>
      <c r="CM212" s="107"/>
      <c r="CN212" s="414"/>
      <c r="CO212" s="414"/>
      <c r="CP212" s="108"/>
      <c r="CQ212" s="100"/>
      <c r="CR212" s="106"/>
      <c r="CS212" s="107"/>
      <c r="CT212" s="414"/>
      <c r="CU212" s="414"/>
      <c r="CV212" s="108"/>
      <c r="CW212" s="100"/>
      <c r="CX212" s="106"/>
      <c r="CY212" s="107"/>
      <c r="CZ212" s="414"/>
      <c r="DA212" s="414"/>
      <c r="DB212" s="108"/>
      <c r="DC212" s="100"/>
      <c r="DD212" s="106"/>
      <c r="DE212" s="107"/>
      <c r="DF212" s="414"/>
      <c r="DG212" s="414"/>
      <c r="DH212" s="108"/>
      <c r="DI212" s="100"/>
      <c r="DJ212" s="106"/>
      <c r="DK212" s="107"/>
      <c r="DL212" s="414"/>
      <c r="DM212" s="414"/>
      <c r="DN212" s="108"/>
      <c r="DO212" s="100"/>
      <c r="DP212" s="106"/>
      <c r="DQ212" s="107"/>
      <c r="DR212" s="414"/>
      <c r="DS212" s="414"/>
      <c r="DT212" s="108"/>
      <c r="DU212" s="100"/>
      <c r="DV212" s="106"/>
      <c r="DW212" s="107"/>
      <c r="DX212" s="414"/>
      <c r="DY212" s="414"/>
      <c r="DZ212" s="108"/>
      <c r="EA212" s="100"/>
      <c r="EB212" s="106"/>
      <c r="EC212" s="107"/>
      <c r="ED212" s="414"/>
      <c r="EE212" s="414"/>
      <c r="EF212" s="108"/>
      <c r="EG212" s="100"/>
      <c r="EH212" s="106"/>
      <c r="EI212" s="107"/>
      <c r="EJ212" s="414"/>
      <c r="EK212" s="414"/>
      <c r="EL212" s="108"/>
      <c r="EM212" s="100"/>
      <c r="EN212" s="106"/>
      <c r="EO212" s="107"/>
      <c r="EP212" s="414"/>
      <c r="EQ212" s="414"/>
      <c r="ER212" s="108"/>
      <c r="ES212" s="100"/>
      <c r="ET212" s="106"/>
      <c r="EU212" s="107"/>
      <c r="EV212" s="414"/>
      <c r="EW212" s="414"/>
      <c r="EX212" s="108"/>
      <c r="EY212" s="100"/>
      <c r="EZ212" s="106"/>
      <c r="FA212" s="107"/>
      <c r="FB212" s="414"/>
      <c r="FC212" s="414"/>
      <c r="FD212" s="108"/>
      <c r="FE212" s="100"/>
      <c r="FF212" s="106"/>
      <c r="FG212" s="107"/>
      <c r="FH212" s="414"/>
      <c r="FI212" s="414"/>
      <c r="FJ212" s="108"/>
      <c r="FK212" s="100"/>
      <c r="FL212" s="106"/>
      <c r="FM212" s="107"/>
      <c r="FN212" s="414"/>
      <c r="FO212" s="414"/>
      <c r="FP212" s="108"/>
      <c r="FQ212" s="100"/>
      <c r="FR212" s="106"/>
      <c r="FS212" s="107"/>
      <c r="FT212" s="414"/>
      <c r="FU212" s="414"/>
      <c r="FV212" s="108"/>
      <c r="FW212" s="100"/>
      <c r="FX212" s="106"/>
      <c r="FY212" s="107"/>
      <c r="FZ212" s="414"/>
      <c r="GA212" s="414"/>
      <c r="GB212" s="108"/>
      <c r="GC212" s="100"/>
      <c r="GD212" s="106"/>
      <c r="GE212" s="107"/>
      <c r="GF212" s="414"/>
      <c r="GG212" s="414"/>
      <c r="GH212" s="108"/>
      <c r="GI212" s="100"/>
      <c r="GJ212" s="106"/>
      <c r="GK212" s="107"/>
      <c r="GL212" s="414"/>
      <c r="GM212" s="414"/>
      <c r="GN212" s="108"/>
      <c r="GO212" s="100"/>
      <c r="GP212" s="106"/>
      <c r="GQ212" s="107"/>
      <c r="GR212" s="414"/>
      <c r="GS212" s="414"/>
      <c r="GT212" s="108"/>
      <c r="GU212" s="100"/>
      <c r="GV212" s="106"/>
      <c r="GW212" s="107"/>
      <c r="GX212" s="414"/>
      <c r="GY212" s="414"/>
      <c r="GZ212" s="108"/>
      <c r="HA212" s="100"/>
      <c r="HB212" s="106"/>
      <c r="HC212" s="107"/>
      <c r="HD212" s="414"/>
      <c r="HE212" s="414"/>
      <c r="HF212" s="108"/>
      <c r="HG212" s="100"/>
      <c r="HH212" s="106"/>
      <c r="HI212" s="107"/>
      <c r="HJ212" s="414"/>
      <c r="HK212" s="414"/>
      <c r="HL212" s="108"/>
      <c r="HM212" s="100"/>
      <c r="HN212" s="106"/>
      <c r="HO212" s="107"/>
      <c r="HP212" s="414"/>
      <c r="HQ212" s="414"/>
      <c r="HR212" s="108"/>
      <c r="HS212" s="100"/>
      <c r="HT212" s="106"/>
      <c r="HU212" s="107"/>
      <c r="HV212" s="414"/>
      <c r="HW212" s="414"/>
      <c r="HX212" s="108"/>
      <c r="HY212" s="100"/>
      <c r="HZ212" s="106"/>
      <c r="IA212" s="107"/>
      <c r="IB212" s="414"/>
      <c r="IC212" s="414"/>
      <c r="ID212" s="108"/>
      <c r="IE212" s="100"/>
      <c r="IF212" s="106"/>
      <c r="IG212" s="107"/>
      <c r="IH212" s="414"/>
      <c r="II212" s="414"/>
      <c r="IJ212" s="108"/>
      <c r="IK212" s="100"/>
      <c r="IL212" s="106"/>
      <c r="IM212" s="107"/>
      <c r="IN212" s="105"/>
    </row>
    <row r="213" spans="1:248" s="92" customFormat="1" ht="16.5" customHeight="1">
      <c r="A213" s="278" t="s">
        <v>150</v>
      </c>
      <c r="B213" s="424" t="str">
        <f t="shared" si="15"/>
        <v>Personal/Qualifikation (Prozeßschritt 3)</v>
      </c>
      <c r="C213" s="425"/>
      <c r="D213" s="425"/>
      <c r="E213" s="425"/>
      <c r="F213" s="426"/>
      <c r="H213" s="646"/>
      <c r="I213" s="97" t="s">
        <v>335</v>
      </c>
      <c r="J213" s="97" t="s">
        <v>336</v>
      </c>
    </row>
    <row r="214" spans="1:248" s="92" customFormat="1" ht="25.5" customHeight="1">
      <c r="A214" s="279" t="s">
        <v>153</v>
      </c>
      <c r="B214" s="408" t="str">
        <f t="shared" si="15"/>
        <v>Sind den Mitarbeitern Verantwortung und Befugnisse zur Überwachung der Produkt-/Prozeßqualität übertragen?</v>
      </c>
      <c r="C214" s="409"/>
      <c r="D214" s="417"/>
      <c r="E214" s="418"/>
      <c r="F214" s="412"/>
      <c r="H214" s="646"/>
      <c r="I214" s="97" t="s">
        <v>154</v>
      </c>
      <c r="J214" s="109" t="s">
        <v>155</v>
      </c>
    </row>
    <row r="215" spans="1:248" s="102" customFormat="1" ht="409.5">
      <c r="A215" s="280"/>
      <c r="B215" s="410" t="str">
        <f t="shared" si="15"/>
        <v>­ Werkerselbstprüfung
­ Sperrbefugnis</v>
      </c>
      <c r="C215" s="411"/>
      <c r="D215" s="419"/>
      <c r="E215" s="420"/>
      <c r="F215" s="413"/>
      <c r="H215" s="650"/>
      <c r="I215" s="97" t="s">
        <v>156</v>
      </c>
      <c r="J215" s="97" t="s">
        <v>157</v>
      </c>
    </row>
    <row r="216" spans="1:248" s="102" customFormat="1" ht="25.5" customHeight="1">
      <c r="A216" s="279" t="s">
        <v>158</v>
      </c>
      <c r="B216" s="408" t="str">
        <f t="shared" si="15"/>
        <v>Sind den Mitarbeitern Verantwortung und Befugnisse zu Fertigungseinrichtungen/Fertigungsumfeld übertragen?</v>
      </c>
      <c r="C216" s="409"/>
      <c r="D216" s="417"/>
      <c r="E216" s="418"/>
      <c r="F216" s="412"/>
      <c r="H216" s="650"/>
      <c r="I216" s="97" t="s">
        <v>159</v>
      </c>
      <c r="J216" s="109" t="s">
        <v>160</v>
      </c>
    </row>
    <row r="217" spans="1:248" s="102" customFormat="1" ht="57.75" customHeight="1">
      <c r="A217" s="280"/>
      <c r="B217" s="410" t="str">
        <f t="shared" si="15"/>
        <v xml:space="preserve">­ Ordnung und Sauberkeit
­ Reparatur und Wartung durchführen bzw. veranlassen
­ Einrichtung und Abgleich von Prüf-/Meßmittel durchführen/ veranlassen. </v>
      </c>
      <c r="C217" s="411"/>
      <c r="D217" s="419"/>
      <c r="E217" s="420"/>
      <c r="F217" s="413"/>
      <c r="H217" s="650"/>
      <c r="I217" s="97" t="s">
        <v>161</v>
      </c>
      <c r="J217" s="97" t="s">
        <v>162</v>
      </c>
    </row>
    <row r="218" spans="1:248" s="102" customFormat="1" ht="25.5" customHeight="1">
      <c r="A218" s="279" t="s">
        <v>163</v>
      </c>
      <c r="B218" s="408" t="str">
        <f t="shared" si="15"/>
        <v>Sind die Mitarbeiter geeignet, die gestellten Aufgaben zu erfüllen und wird deren Qualifikation aufrecht erhalten?</v>
      </c>
      <c r="C218" s="409"/>
      <c r="D218" s="432"/>
      <c r="E218" s="433"/>
      <c r="F218" s="412"/>
      <c r="H218" s="650"/>
      <c r="I218" s="97" t="s">
        <v>164</v>
      </c>
      <c r="J218" s="109" t="s">
        <v>165</v>
      </c>
    </row>
    <row r="219" spans="1:248" s="102" customFormat="1" ht="74.25" customHeight="1">
      <c r="A219" s="280"/>
      <c r="B219" s="410" t="str">
        <f t="shared" si="15"/>
        <v>­ Einweisungs-/Schulungs-/Qualifikationsnachweise zum Prozeß 
­ Eignungsnachweise (z. B. Schweißerzeugnisse, Sehtest, Staplerschein)
- Q-Matrix
- Schulungsplan</v>
      </c>
      <c r="C219" s="411"/>
      <c r="D219" s="434"/>
      <c r="E219" s="435"/>
      <c r="F219" s="413"/>
      <c r="H219" s="650"/>
      <c r="I219" s="97" t="s">
        <v>166</v>
      </c>
      <c r="J219" s="97" t="s">
        <v>167</v>
      </c>
    </row>
    <row r="220" spans="1:248" s="102" customFormat="1" ht="12.75" customHeight="1">
      <c r="A220" s="279" t="s">
        <v>168</v>
      </c>
      <c r="B220" s="408" t="str">
        <f t="shared" si="15"/>
        <v>Gibt es einen Personaleinsatzplan mit Vertreterregelung?</v>
      </c>
      <c r="C220" s="409"/>
      <c r="D220" s="417"/>
      <c r="E220" s="418"/>
      <c r="F220" s="412"/>
      <c r="H220" s="650"/>
      <c r="I220" s="97" t="s">
        <v>169</v>
      </c>
      <c r="J220" s="109" t="s">
        <v>170</v>
      </c>
    </row>
    <row r="221" spans="1:248" s="102" customFormat="1" ht="15.75" customHeight="1">
      <c r="A221" s="280"/>
      <c r="B221" s="410" t="str">
        <f t="shared" si="15"/>
        <v>- Schichtplan</v>
      </c>
      <c r="C221" s="411"/>
      <c r="D221" s="419"/>
      <c r="E221" s="420"/>
      <c r="F221" s="413"/>
      <c r="H221" s="650"/>
      <c r="I221" s="97" t="s">
        <v>171</v>
      </c>
      <c r="J221" s="97" t="s">
        <v>172</v>
      </c>
    </row>
    <row r="222" spans="1:248" s="102" customFormat="1" ht="25.5" customHeight="1">
      <c r="A222" s="279" t="s">
        <v>173</v>
      </c>
      <c r="B222" s="408" t="str">
        <f t="shared" si="15"/>
        <v>Sind lnstrumentarien zur Steigerung der Mitarbeitermotivation wirksam eingesetzt?</v>
      </c>
      <c r="C222" s="409"/>
      <c r="D222" s="417"/>
      <c r="E222" s="418"/>
      <c r="F222" s="412"/>
      <c r="H222" s="650"/>
      <c r="I222" s="97" t="s">
        <v>174</v>
      </c>
      <c r="J222" s="109" t="s">
        <v>175</v>
      </c>
    </row>
    <row r="223" spans="1:248" s="102" customFormat="1" ht="30" customHeight="1">
      <c r="A223" s="280"/>
      <c r="B223" s="410" t="str">
        <f t="shared" si="15"/>
        <v>­ Qualitätsinformationen (Soll-/Istwerte)
­ Verbesserungsvorschläge</v>
      </c>
      <c r="C223" s="411"/>
      <c r="D223" s="419"/>
      <c r="E223" s="420"/>
      <c r="F223" s="413"/>
      <c r="H223" s="650"/>
      <c r="I223" s="97" t="s">
        <v>176</v>
      </c>
      <c r="J223" s="97" t="s">
        <v>177</v>
      </c>
    </row>
    <row r="224" spans="1:248" s="102" customFormat="1" ht="15.75">
      <c r="A224" s="281"/>
      <c r="B224" s="282"/>
      <c r="C224" s="283"/>
      <c r="D224" s="284"/>
      <c r="E224" s="284"/>
      <c r="F224" s="285"/>
      <c r="G224" s="106"/>
      <c r="H224" s="651"/>
      <c r="I224" s="97"/>
      <c r="J224" s="97"/>
      <c r="K224" s="100"/>
      <c r="L224" s="106"/>
      <c r="M224" s="107"/>
      <c r="N224" s="414"/>
      <c r="O224" s="414"/>
      <c r="P224" s="108"/>
      <c r="Q224" s="100"/>
      <c r="R224" s="106"/>
      <c r="S224" s="107"/>
      <c r="T224" s="414"/>
      <c r="U224" s="414"/>
      <c r="V224" s="108"/>
      <c r="W224" s="100"/>
      <c r="X224" s="106"/>
      <c r="Y224" s="107"/>
      <c r="Z224" s="414"/>
      <c r="AA224" s="414"/>
      <c r="AB224" s="108"/>
      <c r="AC224" s="100"/>
      <c r="AD224" s="106"/>
      <c r="AE224" s="107"/>
      <c r="AF224" s="414"/>
      <c r="AG224" s="414"/>
      <c r="AH224" s="108"/>
      <c r="AI224" s="100"/>
      <c r="AJ224" s="106"/>
      <c r="AK224" s="107"/>
      <c r="AL224" s="414"/>
      <c r="AM224" s="414"/>
      <c r="AN224" s="108"/>
      <c r="AO224" s="100"/>
      <c r="AP224" s="106"/>
      <c r="AQ224" s="107"/>
      <c r="AR224" s="414"/>
      <c r="AS224" s="414"/>
      <c r="AT224" s="108"/>
      <c r="AU224" s="100"/>
      <c r="AV224" s="106"/>
      <c r="AW224" s="107"/>
      <c r="AX224" s="414"/>
      <c r="AY224" s="414"/>
      <c r="AZ224" s="108"/>
      <c r="BA224" s="100"/>
      <c r="BB224" s="106"/>
      <c r="BC224" s="107"/>
      <c r="BD224" s="414"/>
      <c r="BE224" s="414"/>
      <c r="BF224" s="108"/>
      <c r="BG224" s="100"/>
      <c r="BH224" s="106"/>
      <c r="BI224" s="107"/>
      <c r="BJ224" s="414"/>
      <c r="BK224" s="414"/>
      <c r="BL224" s="108"/>
      <c r="BM224" s="100"/>
      <c r="BN224" s="106"/>
      <c r="BO224" s="107"/>
      <c r="BP224" s="414"/>
      <c r="BQ224" s="414"/>
      <c r="BR224" s="108"/>
      <c r="BS224" s="100"/>
      <c r="BT224" s="106"/>
      <c r="BU224" s="107"/>
      <c r="BV224" s="414"/>
      <c r="BW224" s="414"/>
      <c r="BX224" s="108"/>
      <c r="BY224" s="100"/>
      <c r="BZ224" s="106"/>
      <c r="CA224" s="107"/>
      <c r="CB224" s="414"/>
      <c r="CC224" s="414"/>
      <c r="CD224" s="108"/>
      <c r="CE224" s="100"/>
      <c r="CF224" s="106"/>
      <c r="CG224" s="107"/>
      <c r="CH224" s="414"/>
      <c r="CI224" s="414"/>
      <c r="CJ224" s="108"/>
      <c r="CK224" s="100"/>
      <c r="CL224" s="106"/>
      <c r="CM224" s="107"/>
      <c r="CN224" s="414"/>
      <c r="CO224" s="414"/>
      <c r="CP224" s="108"/>
      <c r="CQ224" s="100"/>
      <c r="CR224" s="106"/>
      <c r="CS224" s="107"/>
      <c r="CT224" s="414"/>
      <c r="CU224" s="414"/>
      <c r="CV224" s="108"/>
      <c r="CW224" s="100"/>
      <c r="CX224" s="106"/>
      <c r="CY224" s="107"/>
      <c r="CZ224" s="414"/>
      <c r="DA224" s="414"/>
      <c r="DB224" s="108"/>
      <c r="DC224" s="100"/>
      <c r="DD224" s="106"/>
      <c r="DE224" s="107"/>
      <c r="DF224" s="414"/>
      <c r="DG224" s="414"/>
      <c r="DH224" s="108"/>
      <c r="DI224" s="100"/>
      <c r="DJ224" s="106"/>
      <c r="DK224" s="107"/>
      <c r="DL224" s="414"/>
      <c r="DM224" s="414"/>
      <c r="DN224" s="108"/>
      <c r="DO224" s="100"/>
      <c r="DP224" s="106"/>
      <c r="DQ224" s="107"/>
      <c r="DR224" s="414"/>
      <c r="DS224" s="414"/>
      <c r="DT224" s="108"/>
      <c r="DU224" s="100"/>
      <c r="DV224" s="106"/>
      <c r="DW224" s="107"/>
      <c r="DX224" s="414"/>
      <c r="DY224" s="414"/>
      <c r="DZ224" s="108"/>
      <c r="EA224" s="100"/>
      <c r="EB224" s="106"/>
      <c r="EC224" s="107"/>
      <c r="ED224" s="414"/>
      <c r="EE224" s="414"/>
      <c r="EF224" s="108"/>
      <c r="EG224" s="100"/>
      <c r="EH224" s="106"/>
      <c r="EI224" s="107"/>
      <c r="EJ224" s="414"/>
      <c r="EK224" s="414"/>
      <c r="EL224" s="108"/>
      <c r="EM224" s="100"/>
      <c r="EN224" s="106"/>
      <c r="EO224" s="107"/>
      <c r="EP224" s="414"/>
      <c r="EQ224" s="414"/>
      <c r="ER224" s="108"/>
      <c r="ES224" s="100"/>
      <c r="ET224" s="106"/>
      <c r="EU224" s="107"/>
      <c r="EV224" s="414"/>
      <c r="EW224" s="414"/>
      <c r="EX224" s="108"/>
      <c r="EY224" s="100"/>
      <c r="EZ224" s="106"/>
      <c r="FA224" s="107"/>
      <c r="FB224" s="414"/>
      <c r="FC224" s="414"/>
      <c r="FD224" s="108"/>
      <c r="FE224" s="100"/>
      <c r="FF224" s="106"/>
      <c r="FG224" s="107"/>
      <c r="FH224" s="414"/>
      <c r="FI224" s="414"/>
      <c r="FJ224" s="108"/>
      <c r="FK224" s="100"/>
      <c r="FL224" s="106"/>
      <c r="FM224" s="107"/>
      <c r="FN224" s="414"/>
      <c r="FO224" s="414"/>
      <c r="FP224" s="108"/>
      <c r="FQ224" s="100"/>
      <c r="FR224" s="106"/>
      <c r="FS224" s="107"/>
      <c r="FT224" s="414"/>
      <c r="FU224" s="414"/>
      <c r="FV224" s="108"/>
      <c r="FW224" s="100"/>
      <c r="FX224" s="106"/>
      <c r="FY224" s="107"/>
      <c r="FZ224" s="414"/>
      <c r="GA224" s="414"/>
      <c r="GB224" s="108"/>
      <c r="GC224" s="100"/>
      <c r="GD224" s="106"/>
      <c r="GE224" s="107"/>
      <c r="GF224" s="414"/>
      <c r="GG224" s="414"/>
      <c r="GH224" s="108"/>
      <c r="GI224" s="100"/>
      <c r="GJ224" s="106"/>
      <c r="GK224" s="107"/>
      <c r="GL224" s="414"/>
      <c r="GM224" s="414"/>
      <c r="GN224" s="108"/>
      <c r="GO224" s="100"/>
      <c r="GP224" s="106"/>
      <c r="GQ224" s="107"/>
      <c r="GR224" s="414"/>
      <c r="GS224" s="414"/>
      <c r="GT224" s="108"/>
      <c r="GU224" s="100"/>
      <c r="GV224" s="106"/>
      <c r="GW224" s="107"/>
      <c r="GX224" s="414"/>
      <c r="GY224" s="414"/>
      <c r="GZ224" s="108"/>
      <c r="HA224" s="100"/>
      <c r="HB224" s="106"/>
      <c r="HC224" s="107"/>
      <c r="HD224" s="414"/>
      <c r="HE224" s="414"/>
      <c r="HF224" s="108"/>
      <c r="HG224" s="100"/>
      <c r="HH224" s="106"/>
      <c r="HI224" s="107"/>
      <c r="HJ224" s="414"/>
      <c r="HK224" s="414"/>
      <c r="HL224" s="108"/>
      <c r="HM224" s="100"/>
      <c r="HN224" s="106"/>
      <c r="HO224" s="107"/>
      <c r="HP224" s="414"/>
      <c r="HQ224" s="414"/>
      <c r="HR224" s="108"/>
      <c r="HS224" s="100"/>
      <c r="HT224" s="106"/>
      <c r="HU224" s="107"/>
      <c r="HV224" s="414"/>
      <c r="HW224" s="414"/>
      <c r="HX224" s="108"/>
      <c r="HY224" s="100"/>
      <c r="HZ224" s="106"/>
      <c r="IA224" s="107"/>
      <c r="IB224" s="414"/>
      <c r="IC224" s="414"/>
      <c r="ID224" s="108"/>
      <c r="IE224" s="100"/>
      <c r="IF224" s="106"/>
      <c r="IG224" s="107"/>
      <c r="IH224" s="414"/>
      <c r="II224" s="414"/>
      <c r="IJ224" s="108"/>
      <c r="IK224" s="100"/>
      <c r="IL224" s="106"/>
      <c r="IM224" s="107"/>
      <c r="IN224" s="105"/>
    </row>
    <row r="225" spans="1:10" s="92" customFormat="1" ht="15.75" customHeight="1">
      <c r="A225" s="277" t="s">
        <v>178</v>
      </c>
      <c r="B225" s="421" t="str">
        <f t="shared" ref="B225:B239" si="16">IF(H$1=1,I225,J225)</f>
        <v xml:space="preserve">Betriebsmittel/Einrichtungen (Prozeßschritt 3) </v>
      </c>
      <c r="C225" s="422"/>
      <c r="D225" s="422"/>
      <c r="E225" s="422"/>
      <c r="F225" s="423"/>
      <c r="H225" s="646"/>
      <c r="I225" s="97" t="s">
        <v>337</v>
      </c>
      <c r="J225" s="97" t="s">
        <v>338</v>
      </c>
    </row>
    <row r="226" spans="1:10" s="92" customFormat="1" ht="25.5" customHeight="1">
      <c r="A226" s="279" t="s">
        <v>181</v>
      </c>
      <c r="B226" s="408" t="str">
        <f t="shared" si="16"/>
        <v>Werden mit den Fertigungseinrichtungen/Werkzeugen die produktspezifischen Qualitätsforderungen erfüllt?</v>
      </c>
      <c r="C226" s="409"/>
      <c r="D226" s="417"/>
      <c r="E226" s="418"/>
      <c r="F226" s="412"/>
      <c r="H226" s="646"/>
      <c r="I226" s="97" t="s">
        <v>182</v>
      </c>
      <c r="J226" s="97" t="s">
        <v>183</v>
      </c>
    </row>
    <row r="227" spans="1:10" s="102" customFormat="1" ht="43.5" customHeight="1">
      <c r="A227" s="280"/>
      <c r="B227" s="410" t="str">
        <f t="shared" si="16"/>
        <v>­ Maschinen-/Prozeßfähgikeitsnachweise für wichtige Merkmale/
  prozeßbestimmende Parameter
­ Zwangssteuerung/Regelung wichtiger Parameter</v>
      </c>
      <c r="C227" s="411"/>
      <c r="D227" s="419"/>
      <c r="E227" s="420"/>
      <c r="F227" s="413"/>
      <c r="H227" s="650"/>
      <c r="I227" s="97" t="s">
        <v>184</v>
      </c>
      <c r="J227" s="109" t="s">
        <v>185</v>
      </c>
    </row>
    <row r="228" spans="1:10" s="102" customFormat="1" ht="38.25" customHeight="1">
      <c r="A228" s="279" t="s">
        <v>186</v>
      </c>
      <c r="B228" s="408" t="str">
        <f t="shared" si="16"/>
        <v>Können mit den eingesetzten Meß-, und Prüfeinrichtungen die Qualitätsforderungen während der Serienfertigung wirksam überwacht werden?</v>
      </c>
      <c r="C228" s="409"/>
      <c r="D228" s="417"/>
      <c r="E228" s="418"/>
      <c r="F228" s="412"/>
      <c r="H228" s="650"/>
      <c r="I228" s="97" t="s">
        <v>187</v>
      </c>
      <c r="J228" s="97" t="s">
        <v>188</v>
      </c>
    </row>
    <row r="229" spans="1:10" s="102" customFormat="1" ht="33" customHeight="1">
      <c r="A229" s="280"/>
      <c r="B229" s="410" t="str">
        <f t="shared" si="16"/>
        <v>­ Meßgenauigkeit/Prüfmittelfähigkeit
­ Datenerfassung und Auswertbarkeit</v>
      </c>
      <c r="C229" s="411"/>
      <c r="D229" s="419"/>
      <c r="E229" s="420"/>
      <c r="F229" s="413"/>
      <c r="H229" s="650"/>
      <c r="I229" s="97" t="s">
        <v>189</v>
      </c>
      <c r="J229" s="109" t="s">
        <v>190</v>
      </c>
    </row>
    <row r="230" spans="1:10" s="102" customFormat="1" ht="12.75" customHeight="1">
      <c r="A230" s="279" t="s">
        <v>191</v>
      </c>
      <c r="B230" s="408" t="str">
        <f t="shared" si="16"/>
        <v>Sind die Arbeits-, und Prüfplätze den Erfordernissen angemessen?</v>
      </c>
      <c r="C230" s="409"/>
      <c r="D230" s="417"/>
      <c r="E230" s="418"/>
      <c r="F230" s="412"/>
      <c r="H230" s="650"/>
      <c r="I230" s="97" t="s">
        <v>192</v>
      </c>
      <c r="J230" s="97" t="s">
        <v>193</v>
      </c>
    </row>
    <row r="231" spans="1:10" s="102" customFormat="1" ht="396.75" customHeight="1">
      <c r="A231" s="280"/>
      <c r="B231" s="410" t="str">
        <f t="shared" si="16"/>
        <v>­ Ergonomie
­ Beleuchtung
­ Ordnung und Sauberkeit
- Nacharbeitsplatz</v>
      </c>
      <c r="C231" s="411"/>
      <c r="D231" s="419"/>
      <c r="E231" s="420"/>
      <c r="F231" s="413"/>
      <c r="H231" s="650"/>
      <c r="I231" s="97" t="s">
        <v>194</v>
      </c>
      <c r="J231" s="109" t="s">
        <v>195</v>
      </c>
    </row>
    <row r="232" spans="1:10" s="102" customFormat="1" ht="25.5" customHeight="1">
      <c r="A232" s="279" t="s">
        <v>196</v>
      </c>
      <c r="B232" s="408" t="str">
        <f t="shared" si="16"/>
        <v>Sind in den Fertigungs- und Prüfunterlagen die relevanten Angaben vollständig aufgeführt und sind sie eingehalten?</v>
      </c>
      <c r="C232" s="409"/>
      <c r="D232" s="417"/>
      <c r="E232" s="418"/>
      <c r="F232" s="412"/>
      <c r="H232" s="650"/>
      <c r="I232" s="97" t="s">
        <v>197</v>
      </c>
      <c r="J232" s="97" t="s">
        <v>198</v>
      </c>
    </row>
    <row r="233" spans="1:10" s="102" customFormat="1" ht="87.75" customHeight="1">
      <c r="A233" s="280"/>
      <c r="B233" s="410" t="str">
        <f t="shared" si="16"/>
        <v>­ Prozeßparameter (z. B.: Drücke, Temperaturen, Zeiten,
  Geschwindigkeiten)
­ Prüfvorgaben (wichtige Merkmale, Prüfmittel, Methoden, Prüfhäufigkeiten)
­ Eingriffsgrenzen in Prozeßregelkarten
­ Maschinen- und Prozeßfähigkeitsnachweise</v>
      </c>
      <c r="C233" s="411"/>
      <c r="D233" s="419"/>
      <c r="E233" s="420"/>
      <c r="F233" s="413"/>
      <c r="H233" s="650"/>
      <c r="I233" s="109" t="s">
        <v>199</v>
      </c>
      <c r="J233" s="109" t="s">
        <v>200</v>
      </c>
    </row>
    <row r="234" spans="1:10" s="102" customFormat="1" ht="12.75" customHeight="1">
      <c r="A234" s="279" t="s">
        <v>201</v>
      </c>
      <c r="B234" s="408" t="str">
        <f t="shared" si="16"/>
        <v>Sind für Einstellarbeiten die erforderlichen Hilfsmittel vorhanden?</v>
      </c>
      <c r="C234" s="409"/>
      <c r="D234" s="417"/>
      <c r="E234" s="418"/>
      <c r="F234" s="412"/>
      <c r="H234" s="650"/>
      <c r="I234" s="97" t="s">
        <v>202</v>
      </c>
      <c r="J234" s="97" t="s">
        <v>203</v>
      </c>
    </row>
    <row r="235" spans="1:10" s="102" customFormat="1" ht="354.75" customHeight="1">
      <c r="A235" s="280"/>
      <c r="B235" s="410" t="str">
        <f t="shared" si="16"/>
        <v>­ Einstellpläne
­ Einrichthilfen/Vergleichshilfen</v>
      </c>
      <c r="C235" s="411"/>
      <c r="D235" s="419"/>
      <c r="E235" s="420"/>
      <c r="F235" s="413"/>
      <c r="H235" s="650"/>
      <c r="I235" s="97" t="s">
        <v>204</v>
      </c>
      <c r="J235" s="109" t="s">
        <v>205</v>
      </c>
    </row>
    <row r="236" spans="1:10" s="102" customFormat="1" ht="25.5" customHeight="1">
      <c r="A236" s="279" t="s">
        <v>206</v>
      </c>
      <c r="B236" s="408" t="str">
        <f t="shared" si="16"/>
        <v>Erfolgt eine Freigabe von Fertigungsanläufen und werden Einstelldaten sowie Abweichungen erfaßt?</v>
      </c>
      <c r="C236" s="409"/>
      <c r="D236" s="417"/>
      <c r="E236" s="418"/>
      <c r="F236" s="412"/>
      <c r="H236" s="650"/>
      <c r="I236" s="97" t="s">
        <v>207</v>
      </c>
      <c r="J236" s="97" t="s">
        <v>208</v>
      </c>
    </row>
    <row r="237" spans="1:10" s="102" customFormat="1" ht="87" customHeight="1">
      <c r="A237" s="280"/>
      <c r="B237" s="410" t="str">
        <f t="shared" si="16"/>
        <v>­ Neues, geändertes Produkt
­ Stillstand der Einrichtung/Prozeßunterbrechung
­ Reparatur, Werkzeugwechsel
­ Materialwechsel (z. B. Chargenwechsel)
­ Geänderte Fertigungsparameter
­ Ordnung und Sauberkeit am Arbeitsplatz</v>
      </c>
      <c r="C237" s="411"/>
      <c r="D237" s="419"/>
      <c r="E237" s="420"/>
      <c r="F237" s="413"/>
      <c r="H237" s="650"/>
      <c r="I237" s="97" t="s">
        <v>209</v>
      </c>
      <c r="J237" s="97" t="s">
        <v>210</v>
      </c>
    </row>
    <row r="238" spans="1:10" s="102" customFormat="1" ht="25.5" customHeight="1">
      <c r="A238" s="279" t="s">
        <v>211</v>
      </c>
      <c r="B238" s="408" t="str">
        <f t="shared" si="16"/>
        <v>Sind die erforderlichen Korrekturmaßnahmen termingerecht realisiert und auf Wirksamkeit überprüft?</v>
      </c>
      <c r="C238" s="409"/>
      <c r="D238" s="417"/>
      <c r="E238" s="418"/>
      <c r="F238" s="412"/>
      <c r="H238" s="650"/>
      <c r="I238" s="97" t="s">
        <v>234</v>
      </c>
      <c r="J238" s="97" t="s">
        <v>235</v>
      </c>
    </row>
    <row r="239" spans="1:10" s="102" customFormat="1" ht="75.75" customHeight="1">
      <c r="A239" s="280"/>
      <c r="B239" s="410" t="str">
        <f t="shared" si="16"/>
        <v>­ Risikoanalyse (Prozeß-FMEA) Fehleranalysen
­ Verbesserungsprogramme aus Audits
­ Schnittstellengespräche intern/extern
­ Interne Beanstandungen 
­ Kundenbeanstandungen</v>
      </c>
      <c r="C239" s="411"/>
      <c r="D239" s="419"/>
      <c r="E239" s="420"/>
      <c r="F239" s="413"/>
      <c r="H239" s="650"/>
      <c r="I239" s="97" t="s">
        <v>236</v>
      </c>
      <c r="J239" s="109" t="s">
        <v>237</v>
      </c>
    </row>
    <row r="240" spans="1:10" s="92" customFormat="1" ht="15.75" customHeight="1">
      <c r="A240" s="277" t="s">
        <v>238</v>
      </c>
      <c r="B240" s="421" t="str">
        <f t="shared" ref="B240:B250" si="17">IF(H$1=1,I240,J240)</f>
        <v>Transport/Teilehandling/Lagerung/Verpack. (Prozeßschr. 3)</v>
      </c>
      <c r="C240" s="422"/>
      <c r="D240" s="422"/>
      <c r="E240" s="422"/>
      <c r="F240" s="423"/>
      <c r="H240" s="646"/>
      <c r="I240" s="97" t="s">
        <v>339</v>
      </c>
      <c r="J240" s="109" t="s">
        <v>340</v>
      </c>
    </row>
    <row r="241" spans="1:10" s="92" customFormat="1" ht="25.5" customHeight="1">
      <c r="A241" s="279" t="s">
        <v>241</v>
      </c>
      <c r="B241" s="408" t="str">
        <f t="shared" si="17"/>
        <v>Sind die Mengen/Fertigungslosgrößen auf den Bedarf abgestimmt und werden sie gezielt zum nächsten Arbeitsgang weitergeleitet?</v>
      </c>
      <c r="C241" s="409"/>
      <c r="D241" s="417"/>
      <c r="E241" s="418"/>
      <c r="F241" s="412"/>
      <c r="H241" s="646"/>
      <c r="I241" s="97" t="s">
        <v>242</v>
      </c>
      <c r="J241" s="97" t="s">
        <v>243</v>
      </c>
    </row>
    <row r="242" spans="1:10" s="102" customFormat="1" ht="46.5" customHeight="1">
      <c r="A242" s="280"/>
      <c r="B242" s="410" t="str">
        <f t="shared" si="17"/>
        <v xml:space="preserve">­ Ausreichend geeignete Transportmittel
­ Definierte Lagerplätze
­ Nur Weitergabe von i. O. Teilen </v>
      </c>
      <c r="C242" s="411"/>
      <c r="D242" s="419"/>
      <c r="E242" s="420"/>
      <c r="F242" s="413"/>
      <c r="H242" s="650"/>
      <c r="I242" s="97" t="s">
        <v>244</v>
      </c>
      <c r="J242" s="109" t="s">
        <v>245</v>
      </c>
    </row>
    <row r="243" spans="1:10" s="102" customFormat="1" ht="38.25" customHeight="1">
      <c r="A243" s="279" t="s">
        <v>246</v>
      </c>
      <c r="B243" s="408" t="str">
        <f t="shared" si="17"/>
        <v>Werden Produkte/Bauteile zweckentsprechend gelagert und sind die Transportmittel/ Verpackungseinrichtungen auf die speziellen Eigenschaften der Produkt/Bauteile abgestimmt?</v>
      </c>
      <c r="C243" s="409"/>
      <c r="D243" s="417"/>
      <c r="E243" s="418"/>
      <c r="F243" s="412"/>
      <c r="H243" s="650"/>
      <c r="I243" s="97" t="s">
        <v>247</v>
      </c>
      <c r="J243" s="97" t="s">
        <v>248</v>
      </c>
    </row>
    <row r="244" spans="1:10" s="102" customFormat="1" ht="409.5">
      <c r="A244" s="280"/>
      <c r="B244" s="410" t="str">
        <f t="shared" si="17"/>
        <v>­ Lagermengen
­ Schutz vor Beschädigung
­ Ordnung, Sauberkeit, Überfüllung (Lagerplätze, Behälter)
- FiFo</v>
      </c>
      <c r="C244" s="411"/>
      <c r="D244" s="419"/>
      <c r="E244" s="420"/>
      <c r="F244" s="413"/>
      <c r="H244" s="650"/>
      <c r="I244" s="97" t="s">
        <v>249</v>
      </c>
      <c r="J244" s="109" t="s">
        <v>250</v>
      </c>
    </row>
    <row r="245" spans="1:10" s="102" customFormat="1" ht="39" customHeight="1">
      <c r="A245" s="279" t="s">
        <v>251</v>
      </c>
      <c r="B245" s="408" t="str">
        <f t="shared" si="17"/>
        <v>Werden Ausschuß-, Nacharbeits- und Einrichtteile sowie innerbetriebliche Restmengen konsequent separiert und gekennzeichnet?</v>
      </c>
      <c r="C245" s="409"/>
      <c r="D245" s="417"/>
      <c r="E245" s="418"/>
      <c r="F245" s="412"/>
      <c r="H245" s="650"/>
      <c r="I245" s="97" t="s">
        <v>252</v>
      </c>
      <c r="J245" s="97" t="s">
        <v>253</v>
      </c>
    </row>
    <row r="246" spans="1:10" s="102" customFormat="1" ht="75" customHeight="1">
      <c r="A246" s="280"/>
      <c r="B246" s="410" t="str">
        <f t="shared" si="17"/>
        <v>­ Sperrlager, Sperrbereiche
­ Gekennzeichnete Behälter für Ausschuß, Nacharbeit und Einrichtteile
­ Fehlerhafte Produkte und Fehlermerkmale
­ Kennzeichnung
­ Definierte Ausschleuse-/Nacharbeitsstationen in der Fertigung</v>
      </c>
      <c r="C246" s="411"/>
      <c r="D246" s="419"/>
      <c r="E246" s="420"/>
      <c r="F246" s="413"/>
      <c r="H246" s="650"/>
      <c r="I246" s="97" t="s">
        <v>254</v>
      </c>
      <c r="J246" s="109" t="s">
        <v>255</v>
      </c>
    </row>
    <row r="247" spans="1:10" s="102" customFormat="1" ht="25.5" customHeight="1">
      <c r="A247" s="279" t="s">
        <v>256</v>
      </c>
      <c r="B247" s="408" t="str">
        <f t="shared" si="17"/>
        <v>Ist der Material- und Teilefluß gegen Vermischung/Verwechslung abgesichert und die Rückverfolgbarkeit gewährleistet?</v>
      </c>
      <c r="C247" s="409"/>
      <c r="D247" s="417"/>
      <c r="E247" s="418"/>
      <c r="F247" s="412"/>
      <c r="H247" s="650"/>
      <c r="I247" s="97" t="s">
        <v>257</v>
      </c>
      <c r="J247" s="97" t="s">
        <v>258</v>
      </c>
    </row>
    <row r="248" spans="1:10" s="102" customFormat="1" ht="103.5" customHeight="1">
      <c r="A248" s="280"/>
      <c r="B248" s="410" t="str">
        <f t="shared" si="17"/>
        <v>­ Teilekennzeichnung
­ Kennzeichnung des Arbeits-, Prüf- und Verwendungsstatus
­ Chargenkennzeichnung
­ Verfallsdatum
­ Entfernung ungültiger Kennzeichnungen
­ Arbeitspapiere mit Teile-/Produktionsstammdaten.
­ Konstruktionsstand, Vormaterial und Fertigprodukte</v>
      </c>
      <c r="C248" s="411"/>
      <c r="D248" s="419"/>
      <c r="E248" s="420"/>
      <c r="F248" s="413"/>
      <c r="H248" s="650"/>
      <c r="I248" s="97" t="s">
        <v>259</v>
      </c>
      <c r="J248" s="109" t="s">
        <v>260</v>
      </c>
    </row>
    <row r="249" spans="1:10" s="102" customFormat="1" ht="25.5" customHeight="1">
      <c r="A249" s="279" t="s">
        <v>261</v>
      </c>
      <c r="B249" s="408" t="str">
        <f t="shared" si="17"/>
        <v>Werden Werkzeuge, Einrichtungen und Prüfmittel sachgemäß gelagert?</v>
      </c>
      <c r="C249" s="409"/>
      <c r="D249" s="417"/>
      <c r="E249" s="418"/>
      <c r="F249" s="412"/>
      <c r="H249" s="650"/>
      <c r="I249" s="97" t="s">
        <v>262</v>
      </c>
      <c r="J249" s="97" t="s">
        <v>263</v>
      </c>
    </row>
    <row r="250" spans="1:10" s="102" customFormat="1" ht="104.25" customHeight="1">
      <c r="A250" s="280"/>
      <c r="B250" s="410" t="str">
        <f t="shared" si="17"/>
        <v xml:space="preserve">­ Beschädigungssichere Lagerung
­ Ordnung und Sauberkeit
­ Definierter Lagerort
­ Verwaltete Ausgabe
­ Umwelteinflüsse
­ Kennzeichnung
­ Definierter Freigabe- und Änderungsstand. </v>
      </c>
      <c r="C250" s="411"/>
      <c r="D250" s="419"/>
      <c r="E250" s="420"/>
      <c r="F250" s="413"/>
      <c r="H250" s="650"/>
      <c r="I250" s="97" t="s">
        <v>264</v>
      </c>
      <c r="J250" s="109" t="s">
        <v>265</v>
      </c>
    </row>
    <row r="251" spans="1:10" s="92" customFormat="1" ht="15.75" customHeight="1">
      <c r="A251" s="277" t="s">
        <v>266</v>
      </c>
      <c r="B251" s="421" t="str">
        <f t="shared" ref="B251:B263" si="18">IF(H$1=1,I251,J251)</f>
        <v>Fehleranalyse/Korrektur/Kont. Verbesserung (Prozeßschr. 3)</v>
      </c>
      <c r="C251" s="422"/>
      <c r="D251" s="422"/>
      <c r="E251" s="422"/>
      <c r="F251" s="423"/>
      <c r="H251" s="646"/>
      <c r="I251" s="97" t="s">
        <v>341</v>
      </c>
      <c r="J251" s="97" t="s">
        <v>342</v>
      </c>
    </row>
    <row r="252" spans="1:10" s="92" customFormat="1" ht="25.5" customHeight="1">
      <c r="A252" s="279" t="s">
        <v>269</v>
      </c>
      <c r="B252" s="408" t="str">
        <f t="shared" si="18"/>
        <v>Werden Qualitäts- und Prozeßdaten vollständig und auswertbar erfaßt?</v>
      </c>
      <c r="C252" s="409"/>
      <c r="D252" s="417"/>
      <c r="E252" s="418"/>
      <c r="F252" s="412"/>
      <c r="H252" s="646"/>
      <c r="I252" s="97" t="s">
        <v>270</v>
      </c>
      <c r="J252" s="97" t="s">
        <v>271</v>
      </c>
    </row>
    <row r="253" spans="1:10" s="102" customFormat="1" ht="382.5" customHeight="1">
      <c r="A253" s="280"/>
      <c r="B253" s="410" t="str">
        <f t="shared" si="18"/>
        <v xml:space="preserve">­ Urwertkarten
­ Fehlersammelkarten 
­ Regelkarten 
­ Datenerfassung </v>
      </c>
      <c r="C253" s="411"/>
      <c r="D253" s="419"/>
      <c r="E253" s="420"/>
      <c r="F253" s="413"/>
      <c r="H253" s="650"/>
      <c r="I253" s="97" t="s">
        <v>272</v>
      </c>
      <c r="J253" s="109" t="s">
        <v>273</v>
      </c>
    </row>
    <row r="254" spans="1:10" s="102" customFormat="1" ht="25.5" customHeight="1">
      <c r="A254" s="279" t="s">
        <v>274</v>
      </c>
      <c r="B254" s="408" t="str">
        <f t="shared" si="18"/>
        <v>Werden die Qualitäts- und Prozeßdaten statistisch ausgewertet und Verbesserungsprogramme daraus abgeleitet?</v>
      </c>
      <c r="C254" s="409"/>
      <c r="D254" s="417"/>
      <c r="E254" s="418"/>
      <c r="F254" s="412"/>
      <c r="H254" s="650"/>
      <c r="I254" s="97" t="s">
        <v>275</v>
      </c>
      <c r="J254" s="97" t="s">
        <v>276</v>
      </c>
    </row>
    <row r="255" spans="1:10" s="102" customFormat="1" ht="396.75" customHeight="1">
      <c r="A255" s="280"/>
      <c r="B255" s="410" t="str">
        <f t="shared" si="18"/>
        <v>­ Prozeßfähigkeiten
­ Fehlerarten/Fehlerhäufigkeiten 
­ Fehlerkosten (Nichtkonformität)
­ Prozeßparameter
­ Ausschuß/Nacharbeit</v>
      </c>
      <c r="C255" s="411"/>
      <c r="D255" s="419"/>
      <c r="E255" s="420"/>
      <c r="F255" s="413"/>
      <c r="H255" s="650"/>
      <c r="I255" s="97" t="s">
        <v>277</v>
      </c>
      <c r="J255" s="109" t="s">
        <v>278</v>
      </c>
    </row>
    <row r="256" spans="1:10" s="102" customFormat="1" ht="39.75" customHeight="1">
      <c r="A256" s="279" t="s">
        <v>279</v>
      </c>
      <c r="B256" s="408" t="str">
        <f t="shared" si="18"/>
        <v>Werden bei Abweichungen von Produkt- und Prozeßforderungen die Ursachen analysiert und die Korrekturmaßnahmen auf Wirksamkeit überprüft?</v>
      </c>
      <c r="C256" s="409"/>
      <c r="D256" s="417"/>
      <c r="E256" s="418"/>
      <c r="F256" s="412"/>
      <c r="H256" s="650"/>
      <c r="I256" s="97" t="s">
        <v>280</v>
      </c>
      <c r="J256" s="97" t="s">
        <v>281</v>
      </c>
    </row>
    <row r="257" spans="1:248" s="102" customFormat="1" ht="74.25" customHeight="1">
      <c r="A257" s="280"/>
      <c r="B257" s="410" t="str">
        <f t="shared" si="18"/>
        <v>­ Ergänzende Dimensions-, Werkstoff-, Funktions- Dauerprüfungen 
­ Ursachen-/Wirkungsdiagramm
­ FMEA/Fehleranalyse
­ Prozeßfähigkeitsanalyse
­ Q-Zirkel</v>
      </c>
      <c r="C257" s="411"/>
      <c r="D257" s="419"/>
      <c r="E257" s="420"/>
      <c r="F257" s="413"/>
      <c r="H257" s="650"/>
      <c r="I257" s="97" t="s">
        <v>282</v>
      </c>
      <c r="J257" s="109" t="s">
        <v>283</v>
      </c>
    </row>
    <row r="258" spans="1:248" s="102" customFormat="1" ht="12.75" customHeight="1">
      <c r="A258" s="279" t="s">
        <v>284</v>
      </c>
      <c r="B258" s="408" t="str">
        <f t="shared" si="18"/>
        <v>Werden Prozesse und Produkte regelmäßig auditiert?</v>
      </c>
      <c r="C258" s="409"/>
      <c r="D258" s="417"/>
      <c r="E258" s="418"/>
      <c r="F258" s="412"/>
      <c r="H258" s="650"/>
      <c r="I258" s="97" t="s">
        <v>285</v>
      </c>
      <c r="J258" s="97" t="s">
        <v>286</v>
      </c>
    </row>
    <row r="259" spans="1:248" s="102" customFormat="1" ht="132.75" customHeight="1">
      <c r="A259" s="280"/>
      <c r="B259" s="410" t="str">
        <f t="shared" si="18"/>
        <v>­ Neue Projekte/Prozesse/Produkte
­ Nichterfüllung von Qualitätsforderungen (intern/extern)
­ Nachweisführung der Einhaltung von Qualitätsforderungen
­ Aufzeigen von Verbesserungspotentialen.
­ Kundenforderungen
­ Wichtige Merkmale
­ Funktion
­ Prozeßparameter/-fähigkeiten
­ Festgelegte Prozeß-/Verfahrensabläufe</v>
      </c>
      <c r="C259" s="411"/>
      <c r="D259" s="419"/>
      <c r="E259" s="420"/>
      <c r="F259" s="413"/>
      <c r="H259" s="650"/>
      <c r="I259" s="97" t="s">
        <v>287</v>
      </c>
      <c r="J259" s="109" t="s">
        <v>288</v>
      </c>
    </row>
    <row r="260" spans="1:248" s="102" customFormat="1" ht="12.75" customHeight="1">
      <c r="A260" s="279" t="s">
        <v>289</v>
      </c>
      <c r="B260" s="408" t="str">
        <f t="shared" si="18"/>
        <v>Unterliegen Produkt und Prozeß kontinuierlicher Verbesserung?</v>
      </c>
      <c r="C260" s="409"/>
      <c r="D260" s="417"/>
      <c r="E260" s="418"/>
      <c r="F260" s="412"/>
      <c r="H260" s="650"/>
      <c r="I260" s="97" t="s">
        <v>290</v>
      </c>
      <c r="J260" s="97" t="s">
        <v>291</v>
      </c>
    </row>
    <row r="261" spans="1:248" s="102" customFormat="1" ht="60" customHeight="1">
      <c r="A261" s="280"/>
      <c r="B261" s="410" t="str">
        <f t="shared" si="18"/>
        <v>­ Kostenoptimierung
­ Reduzierung von Verschwendung (z. B. Ausschuß und Nacharbeit, 
  Energie und Prozeßstoffe)
­ Verbesserung der Prozeßsicherheit, (z. B. Prozeßablaufanalyse)</v>
      </c>
      <c r="C261" s="411"/>
      <c r="D261" s="419"/>
      <c r="E261" s="420"/>
      <c r="F261" s="413"/>
      <c r="H261" s="650"/>
      <c r="I261" s="97" t="s">
        <v>292</v>
      </c>
      <c r="J261" s="109" t="s">
        <v>293</v>
      </c>
    </row>
    <row r="262" spans="1:248" s="102" customFormat="1" ht="25.5" customHeight="1">
      <c r="A262" s="279" t="s">
        <v>294</v>
      </c>
      <c r="B262" s="408" t="str">
        <f t="shared" si="18"/>
        <v>Sind für Produkt und Prozeß Zielvorgaben vorhanden und wird die Einhaltung überwacht?</v>
      </c>
      <c r="C262" s="409"/>
      <c r="D262" s="417"/>
      <c r="E262" s="418"/>
      <c r="F262" s="412"/>
      <c r="H262" s="650"/>
      <c r="I262" s="97" t="s">
        <v>295</v>
      </c>
      <c r="J262" s="97" t="s">
        <v>296</v>
      </c>
    </row>
    <row r="263" spans="1:248" s="102" customFormat="1" ht="16.5" customHeight="1">
      <c r="A263" s="280"/>
      <c r="B263" s="410" t="str">
        <f t="shared" si="18"/>
        <v>­ Qualitätskennzahlen (z. B. Fehlerraten, Auditergebnisse</v>
      </c>
      <c r="C263" s="411"/>
      <c r="D263" s="419"/>
      <c r="E263" s="420"/>
      <c r="F263" s="413"/>
      <c r="H263" s="650"/>
      <c r="I263" s="97" t="s">
        <v>297</v>
      </c>
      <c r="J263" s="97" t="s">
        <v>298</v>
      </c>
    </row>
    <row r="264" spans="1:248" s="92" customFormat="1" ht="16.5" customHeight="1">
      <c r="A264" s="278"/>
      <c r="B264" s="424"/>
      <c r="C264" s="425"/>
      <c r="D264" s="425"/>
      <c r="E264" s="425"/>
      <c r="F264" s="426"/>
      <c r="H264" s="646"/>
      <c r="I264" s="97"/>
      <c r="J264" s="97"/>
    </row>
    <row r="265" spans="1:248" s="102" customFormat="1" ht="15.75" customHeight="1">
      <c r="A265" s="277" t="s">
        <v>147</v>
      </c>
      <c r="B265" s="415" t="str">
        <f t="shared" ref="B265:B276" si="19">IF(H$1=1,I265,J265)</f>
        <v>Produktion Prozeßschritt 4:</v>
      </c>
      <c r="C265" s="416"/>
      <c r="D265" s="427"/>
      <c r="E265" s="428"/>
      <c r="F265" s="429"/>
      <c r="G265" s="106"/>
      <c r="H265" s="651"/>
      <c r="I265" s="97" t="s">
        <v>343</v>
      </c>
      <c r="J265" s="109" t="s">
        <v>344</v>
      </c>
      <c r="K265" s="100"/>
      <c r="L265" s="106"/>
      <c r="M265" s="107"/>
      <c r="N265" s="414"/>
      <c r="O265" s="414"/>
      <c r="P265" s="108"/>
      <c r="Q265" s="100"/>
      <c r="R265" s="106"/>
      <c r="S265" s="107"/>
      <c r="T265" s="414"/>
      <c r="U265" s="414"/>
      <c r="V265" s="108"/>
      <c r="W265" s="100"/>
      <c r="X265" s="106"/>
      <c r="Y265" s="107"/>
      <c r="Z265" s="414"/>
      <c r="AA265" s="414"/>
      <c r="AB265" s="108"/>
      <c r="AC265" s="100"/>
      <c r="AD265" s="106"/>
      <c r="AE265" s="107"/>
      <c r="AF265" s="414"/>
      <c r="AG265" s="414"/>
      <c r="AH265" s="108"/>
      <c r="AI265" s="100"/>
      <c r="AJ265" s="106"/>
      <c r="AK265" s="107"/>
      <c r="AL265" s="414"/>
      <c r="AM265" s="414"/>
      <c r="AN265" s="108"/>
      <c r="AO265" s="100"/>
      <c r="AP265" s="106"/>
      <c r="AQ265" s="107"/>
      <c r="AR265" s="414"/>
      <c r="AS265" s="414"/>
      <c r="AT265" s="108"/>
      <c r="AU265" s="100"/>
      <c r="AV265" s="106"/>
      <c r="AW265" s="107"/>
      <c r="AX265" s="414"/>
      <c r="AY265" s="414"/>
      <c r="AZ265" s="108"/>
      <c r="BA265" s="100"/>
      <c r="BB265" s="106"/>
      <c r="BC265" s="107"/>
      <c r="BD265" s="414"/>
      <c r="BE265" s="414"/>
      <c r="BF265" s="108"/>
      <c r="BG265" s="100"/>
      <c r="BH265" s="106"/>
      <c r="BI265" s="107"/>
      <c r="BJ265" s="414"/>
      <c r="BK265" s="414"/>
      <c r="BL265" s="108"/>
      <c r="BM265" s="100"/>
      <c r="BN265" s="106"/>
      <c r="BO265" s="107"/>
      <c r="BP265" s="414"/>
      <c r="BQ265" s="414"/>
      <c r="BR265" s="108"/>
      <c r="BS265" s="100"/>
      <c r="BT265" s="106"/>
      <c r="BU265" s="107"/>
      <c r="BV265" s="414"/>
      <c r="BW265" s="414"/>
      <c r="BX265" s="108"/>
      <c r="BY265" s="100"/>
      <c r="BZ265" s="106"/>
      <c r="CA265" s="107"/>
      <c r="CB265" s="414"/>
      <c r="CC265" s="414"/>
      <c r="CD265" s="108"/>
      <c r="CE265" s="100"/>
      <c r="CF265" s="106"/>
      <c r="CG265" s="107"/>
      <c r="CH265" s="414"/>
      <c r="CI265" s="414"/>
      <c r="CJ265" s="108"/>
      <c r="CK265" s="100"/>
      <c r="CL265" s="106"/>
      <c r="CM265" s="107"/>
      <c r="CN265" s="414"/>
      <c r="CO265" s="414"/>
      <c r="CP265" s="108"/>
      <c r="CQ265" s="100"/>
      <c r="CR265" s="106"/>
      <c r="CS265" s="107"/>
      <c r="CT265" s="414"/>
      <c r="CU265" s="414"/>
      <c r="CV265" s="108"/>
      <c r="CW265" s="100"/>
      <c r="CX265" s="106"/>
      <c r="CY265" s="107"/>
      <c r="CZ265" s="414"/>
      <c r="DA265" s="414"/>
      <c r="DB265" s="108"/>
      <c r="DC265" s="100"/>
      <c r="DD265" s="106"/>
      <c r="DE265" s="107"/>
      <c r="DF265" s="414"/>
      <c r="DG265" s="414"/>
      <c r="DH265" s="108"/>
      <c r="DI265" s="100"/>
      <c r="DJ265" s="106"/>
      <c r="DK265" s="107"/>
      <c r="DL265" s="414"/>
      <c r="DM265" s="414"/>
      <c r="DN265" s="108"/>
      <c r="DO265" s="100"/>
      <c r="DP265" s="106"/>
      <c r="DQ265" s="107"/>
      <c r="DR265" s="414"/>
      <c r="DS265" s="414"/>
      <c r="DT265" s="108"/>
      <c r="DU265" s="100"/>
      <c r="DV265" s="106"/>
      <c r="DW265" s="107"/>
      <c r="DX265" s="414"/>
      <c r="DY265" s="414"/>
      <c r="DZ265" s="108"/>
      <c r="EA265" s="100"/>
      <c r="EB265" s="106"/>
      <c r="EC265" s="107"/>
      <c r="ED265" s="414"/>
      <c r="EE265" s="414"/>
      <c r="EF265" s="108"/>
      <c r="EG265" s="100"/>
      <c r="EH265" s="106"/>
      <c r="EI265" s="107"/>
      <c r="EJ265" s="414"/>
      <c r="EK265" s="414"/>
      <c r="EL265" s="108"/>
      <c r="EM265" s="100"/>
      <c r="EN265" s="106"/>
      <c r="EO265" s="107"/>
      <c r="EP265" s="414"/>
      <c r="EQ265" s="414"/>
      <c r="ER265" s="108"/>
      <c r="ES265" s="100"/>
      <c r="ET265" s="106"/>
      <c r="EU265" s="107"/>
      <c r="EV265" s="414"/>
      <c r="EW265" s="414"/>
      <c r="EX265" s="108"/>
      <c r="EY265" s="100"/>
      <c r="EZ265" s="106"/>
      <c r="FA265" s="107"/>
      <c r="FB265" s="414"/>
      <c r="FC265" s="414"/>
      <c r="FD265" s="108"/>
      <c r="FE265" s="100"/>
      <c r="FF265" s="106"/>
      <c r="FG265" s="107"/>
      <c r="FH265" s="414"/>
      <c r="FI265" s="414"/>
      <c r="FJ265" s="108"/>
      <c r="FK265" s="100"/>
      <c r="FL265" s="106"/>
      <c r="FM265" s="107"/>
      <c r="FN265" s="414"/>
      <c r="FO265" s="414"/>
      <c r="FP265" s="108"/>
      <c r="FQ265" s="100"/>
      <c r="FR265" s="106"/>
      <c r="FS265" s="107"/>
      <c r="FT265" s="414"/>
      <c r="FU265" s="414"/>
      <c r="FV265" s="108"/>
      <c r="FW265" s="100"/>
      <c r="FX265" s="106"/>
      <c r="FY265" s="107"/>
      <c r="FZ265" s="414"/>
      <c r="GA265" s="414"/>
      <c r="GB265" s="108"/>
      <c r="GC265" s="100"/>
      <c r="GD265" s="106"/>
      <c r="GE265" s="107"/>
      <c r="GF265" s="414"/>
      <c r="GG265" s="414"/>
      <c r="GH265" s="108"/>
      <c r="GI265" s="100"/>
      <c r="GJ265" s="106"/>
      <c r="GK265" s="107"/>
      <c r="GL265" s="414"/>
      <c r="GM265" s="414"/>
      <c r="GN265" s="108"/>
      <c r="GO265" s="100"/>
      <c r="GP265" s="106"/>
      <c r="GQ265" s="107"/>
      <c r="GR265" s="414"/>
      <c r="GS265" s="414"/>
      <c r="GT265" s="108"/>
      <c r="GU265" s="100"/>
      <c r="GV265" s="106"/>
      <c r="GW265" s="107"/>
      <c r="GX265" s="414"/>
      <c r="GY265" s="414"/>
      <c r="GZ265" s="108"/>
      <c r="HA265" s="100"/>
      <c r="HB265" s="106"/>
      <c r="HC265" s="107"/>
      <c r="HD265" s="414"/>
      <c r="HE265" s="414"/>
      <c r="HF265" s="108"/>
      <c r="HG265" s="100"/>
      <c r="HH265" s="106"/>
      <c r="HI265" s="107"/>
      <c r="HJ265" s="414"/>
      <c r="HK265" s="414"/>
      <c r="HL265" s="108"/>
      <c r="HM265" s="100"/>
      <c r="HN265" s="106"/>
      <c r="HO265" s="107"/>
      <c r="HP265" s="414"/>
      <c r="HQ265" s="414"/>
      <c r="HR265" s="108"/>
      <c r="HS265" s="100"/>
      <c r="HT265" s="106"/>
      <c r="HU265" s="107"/>
      <c r="HV265" s="414"/>
      <c r="HW265" s="414"/>
      <c r="HX265" s="108"/>
      <c r="HY265" s="100"/>
      <c r="HZ265" s="106"/>
      <c r="IA265" s="107"/>
      <c r="IB265" s="414"/>
      <c r="IC265" s="414"/>
      <c r="ID265" s="108"/>
      <c r="IE265" s="100"/>
      <c r="IF265" s="106"/>
      <c r="IG265" s="107"/>
      <c r="IH265" s="414"/>
      <c r="II265" s="414"/>
      <c r="IJ265" s="108"/>
      <c r="IK265" s="100"/>
      <c r="IL265" s="106"/>
      <c r="IM265" s="107"/>
      <c r="IN265" s="105"/>
    </row>
    <row r="266" spans="1:248" s="92" customFormat="1" ht="16.5" customHeight="1">
      <c r="A266" s="278" t="s">
        <v>150</v>
      </c>
      <c r="B266" s="424" t="str">
        <f t="shared" si="19"/>
        <v>Personal/Qualifikation (Prozeßschritt 4)</v>
      </c>
      <c r="C266" s="425"/>
      <c r="D266" s="425"/>
      <c r="E266" s="425"/>
      <c r="F266" s="426"/>
      <c r="H266" s="646"/>
      <c r="I266" s="97" t="s">
        <v>345</v>
      </c>
      <c r="J266" s="97" t="s">
        <v>346</v>
      </c>
    </row>
    <row r="267" spans="1:248" s="92" customFormat="1" ht="25.5" customHeight="1">
      <c r="A267" s="279" t="s">
        <v>153</v>
      </c>
      <c r="B267" s="408" t="str">
        <f t="shared" si="19"/>
        <v>Sind den Mitarbeitern Verantwortung und Befugnisse zur Überwachung der Produkt-/Prozeßqualität übertragen?</v>
      </c>
      <c r="C267" s="409"/>
      <c r="D267" s="417"/>
      <c r="E267" s="418"/>
      <c r="F267" s="412"/>
      <c r="H267" s="646"/>
      <c r="I267" s="97" t="s">
        <v>154</v>
      </c>
      <c r="J267" s="109" t="s">
        <v>155</v>
      </c>
    </row>
    <row r="268" spans="1:248" s="102" customFormat="1" ht="409.5">
      <c r="A268" s="280"/>
      <c r="B268" s="410" t="str">
        <f t="shared" si="19"/>
        <v>­ Werkerselbstprüfung
­ Sperrbefugnis</v>
      </c>
      <c r="C268" s="411"/>
      <c r="D268" s="419"/>
      <c r="E268" s="420"/>
      <c r="F268" s="413"/>
      <c r="H268" s="650"/>
      <c r="I268" s="97" t="s">
        <v>156</v>
      </c>
      <c r="J268" s="97" t="s">
        <v>157</v>
      </c>
    </row>
    <row r="269" spans="1:248" s="102" customFormat="1" ht="25.5" customHeight="1">
      <c r="A269" s="279" t="s">
        <v>158</v>
      </c>
      <c r="B269" s="408" t="str">
        <f t="shared" si="19"/>
        <v>Sind den Mitarbeitern Verantwortung und Befugnisse zu Fertigungseinrichtungen/Fertigungsumfeld übertragen?</v>
      </c>
      <c r="C269" s="409"/>
      <c r="D269" s="417"/>
      <c r="E269" s="418"/>
      <c r="F269" s="412"/>
      <c r="H269" s="650"/>
      <c r="I269" s="97" t="s">
        <v>159</v>
      </c>
      <c r="J269" s="109" t="s">
        <v>160</v>
      </c>
    </row>
    <row r="270" spans="1:248" s="102" customFormat="1" ht="51" customHeight="1">
      <c r="A270" s="280"/>
      <c r="B270" s="410" t="str">
        <f t="shared" si="19"/>
        <v xml:space="preserve">­ Ordnung und Sauberkeit
­ Reparatur und Wartung durchführen bzw. veranlassen
­ Einrichtung und Abgleich von Prüf-/Meßmittel durchführen/ veranlassen. </v>
      </c>
      <c r="C270" s="411"/>
      <c r="D270" s="419"/>
      <c r="E270" s="420"/>
      <c r="F270" s="413"/>
      <c r="H270" s="650"/>
      <c r="I270" s="97" t="s">
        <v>161</v>
      </c>
      <c r="J270" s="97" t="s">
        <v>162</v>
      </c>
    </row>
    <row r="271" spans="1:248" s="102" customFormat="1" ht="25.5" customHeight="1">
      <c r="A271" s="279" t="s">
        <v>163</v>
      </c>
      <c r="B271" s="408" t="str">
        <f t="shared" si="19"/>
        <v>Sind die Mitarbeiter geeignet, die gestellten Aufgaben zu erfüllen und wird deren Qualifikation aufrecht erhalten?</v>
      </c>
      <c r="C271" s="409"/>
      <c r="D271" s="432"/>
      <c r="E271" s="433"/>
      <c r="F271" s="412"/>
      <c r="H271" s="650"/>
      <c r="I271" s="97" t="s">
        <v>164</v>
      </c>
      <c r="J271" s="109" t="s">
        <v>165</v>
      </c>
    </row>
    <row r="272" spans="1:248" s="102" customFormat="1" ht="73.5" customHeight="1">
      <c r="A272" s="280"/>
      <c r="B272" s="410" t="str">
        <f t="shared" si="19"/>
        <v>­ Einweisungs-/Schulungs-/Qualifikationsnachweise zum Prozeß 
­ Eignungsnachweise (z. B. Schweißerzeugnisse, Sehtest, Staplerschein)
- Q-Matrix
- Schulungsplan</v>
      </c>
      <c r="C272" s="411"/>
      <c r="D272" s="434"/>
      <c r="E272" s="435"/>
      <c r="F272" s="413"/>
      <c r="H272" s="650"/>
      <c r="I272" s="97" t="s">
        <v>166</v>
      </c>
      <c r="J272" s="97" t="s">
        <v>167</v>
      </c>
    </row>
    <row r="273" spans="1:248" s="102" customFormat="1" ht="12.75" customHeight="1">
      <c r="A273" s="279" t="s">
        <v>168</v>
      </c>
      <c r="B273" s="408" t="str">
        <f t="shared" si="19"/>
        <v>Gibt es einen Personaleinsatzplan mit Vertreterregelung?</v>
      </c>
      <c r="C273" s="409"/>
      <c r="D273" s="417"/>
      <c r="E273" s="418"/>
      <c r="F273" s="412"/>
      <c r="H273" s="650"/>
      <c r="I273" s="97" t="s">
        <v>169</v>
      </c>
      <c r="J273" s="109" t="s">
        <v>170</v>
      </c>
    </row>
    <row r="274" spans="1:248" s="102" customFormat="1" ht="15.75" customHeight="1">
      <c r="A274" s="280"/>
      <c r="B274" s="410" t="str">
        <f t="shared" si="19"/>
        <v>- Schichtplan</v>
      </c>
      <c r="C274" s="411"/>
      <c r="D274" s="419"/>
      <c r="E274" s="420"/>
      <c r="F274" s="413"/>
      <c r="H274" s="650"/>
      <c r="I274" s="97" t="s">
        <v>171</v>
      </c>
      <c r="J274" s="97" t="s">
        <v>172</v>
      </c>
    </row>
    <row r="275" spans="1:248" s="102" customFormat="1" ht="25.5" customHeight="1">
      <c r="A275" s="279" t="s">
        <v>173</v>
      </c>
      <c r="B275" s="408" t="str">
        <f t="shared" si="19"/>
        <v>Sind lnstrumentarien zur Steigerung der Mitarbeitermotivation wirksam eingesetzt?</v>
      </c>
      <c r="C275" s="409"/>
      <c r="D275" s="417"/>
      <c r="E275" s="418"/>
      <c r="F275" s="412"/>
      <c r="H275" s="650"/>
      <c r="I275" s="97" t="s">
        <v>174</v>
      </c>
      <c r="J275" s="109" t="s">
        <v>175</v>
      </c>
    </row>
    <row r="276" spans="1:248" s="102" customFormat="1" ht="27.75" customHeight="1">
      <c r="A276" s="280"/>
      <c r="B276" s="410" t="str">
        <f t="shared" si="19"/>
        <v>­ Qualitätsinformationen (Soll-/Istwerte)
­ Verbesserungsvorschläge</v>
      </c>
      <c r="C276" s="411"/>
      <c r="D276" s="419"/>
      <c r="E276" s="420"/>
      <c r="F276" s="413"/>
      <c r="H276" s="650"/>
      <c r="I276" s="97" t="s">
        <v>176</v>
      </c>
      <c r="J276" s="97" t="s">
        <v>177</v>
      </c>
    </row>
    <row r="277" spans="1:248" s="102" customFormat="1" ht="15.75">
      <c r="A277" s="281"/>
      <c r="B277" s="282"/>
      <c r="C277" s="283"/>
      <c r="D277" s="284"/>
      <c r="E277" s="284"/>
      <c r="F277" s="285"/>
      <c r="G277" s="106"/>
      <c r="H277" s="651"/>
      <c r="I277" s="97"/>
      <c r="J277" s="97"/>
      <c r="K277" s="100"/>
      <c r="L277" s="106"/>
      <c r="M277" s="107"/>
      <c r="N277" s="414"/>
      <c r="O277" s="414"/>
      <c r="P277" s="108"/>
      <c r="Q277" s="100"/>
      <c r="R277" s="106"/>
      <c r="S277" s="107"/>
      <c r="T277" s="414"/>
      <c r="U277" s="414"/>
      <c r="V277" s="108"/>
      <c r="W277" s="100"/>
      <c r="X277" s="106"/>
      <c r="Y277" s="107"/>
      <c r="Z277" s="414"/>
      <c r="AA277" s="414"/>
      <c r="AB277" s="108"/>
      <c r="AC277" s="100"/>
      <c r="AD277" s="106"/>
      <c r="AE277" s="107"/>
      <c r="AF277" s="414"/>
      <c r="AG277" s="414"/>
      <c r="AH277" s="108"/>
      <c r="AI277" s="100"/>
      <c r="AJ277" s="106"/>
      <c r="AK277" s="107"/>
      <c r="AL277" s="414"/>
      <c r="AM277" s="414"/>
      <c r="AN277" s="108"/>
      <c r="AO277" s="100"/>
      <c r="AP277" s="106"/>
      <c r="AQ277" s="107"/>
      <c r="AR277" s="414"/>
      <c r="AS277" s="414"/>
      <c r="AT277" s="108"/>
      <c r="AU277" s="100"/>
      <c r="AV277" s="106"/>
      <c r="AW277" s="107"/>
      <c r="AX277" s="414"/>
      <c r="AY277" s="414"/>
      <c r="AZ277" s="108"/>
      <c r="BA277" s="100"/>
      <c r="BB277" s="106"/>
      <c r="BC277" s="107"/>
      <c r="BD277" s="414"/>
      <c r="BE277" s="414"/>
      <c r="BF277" s="108"/>
      <c r="BG277" s="100"/>
      <c r="BH277" s="106"/>
      <c r="BI277" s="107"/>
      <c r="BJ277" s="414"/>
      <c r="BK277" s="414"/>
      <c r="BL277" s="108"/>
      <c r="BM277" s="100"/>
      <c r="BN277" s="106"/>
      <c r="BO277" s="107"/>
      <c r="BP277" s="414"/>
      <c r="BQ277" s="414"/>
      <c r="BR277" s="108"/>
      <c r="BS277" s="100"/>
      <c r="BT277" s="106"/>
      <c r="BU277" s="107"/>
      <c r="BV277" s="414"/>
      <c r="BW277" s="414"/>
      <c r="BX277" s="108"/>
      <c r="BY277" s="100"/>
      <c r="BZ277" s="106"/>
      <c r="CA277" s="107"/>
      <c r="CB277" s="414"/>
      <c r="CC277" s="414"/>
      <c r="CD277" s="108"/>
      <c r="CE277" s="100"/>
      <c r="CF277" s="106"/>
      <c r="CG277" s="107"/>
      <c r="CH277" s="414"/>
      <c r="CI277" s="414"/>
      <c r="CJ277" s="108"/>
      <c r="CK277" s="100"/>
      <c r="CL277" s="106"/>
      <c r="CM277" s="107"/>
      <c r="CN277" s="414"/>
      <c r="CO277" s="414"/>
      <c r="CP277" s="108"/>
      <c r="CQ277" s="100"/>
      <c r="CR277" s="106"/>
      <c r="CS277" s="107"/>
      <c r="CT277" s="414"/>
      <c r="CU277" s="414"/>
      <c r="CV277" s="108"/>
      <c r="CW277" s="100"/>
      <c r="CX277" s="106"/>
      <c r="CY277" s="107"/>
      <c r="CZ277" s="414"/>
      <c r="DA277" s="414"/>
      <c r="DB277" s="108"/>
      <c r="DC277" s="100"/>
      <c r="DD277" s="106"/>
      <c r="DE277" s="107"/>
      <c r="DF277" s="414"/>
      <c r="DG277" s="414"/>
      <c r="DH277" s="108"/>
      <c r="DI277" s="100"/>
      <c r="DJ277" s="106"/>
      <c r="DK277" s="107"/>
      <c r="DL277" s="414"/>
      <c r="DM277" s="414"/>
      <c r="DN277" s="108"/>
      <c r="DO277" s="100"/>
      <c r="DP277" s="106"/>
      <c r="DQ277" s="107"/>
      <c r="DR277" s="414"/>
      <c r="DS277" s="414"/>
      <c r="DT277" s="108"/>
      <c r="DU277" s="100"/>
      <c r="DV277" s="106"/>
      <c r="DW277" s="107"/>
      <c r="DX277" s="414"/>
      <c r="DY277" s="414"/>
      <c r="DZ277" s="108"/>
      <c r="EA277" s="100"/>
      <c r="EB277" s="106"/>
      <c r="EC277" s="107"/>
      <c r="ED277" s="414"/>
      <c r="EE277" s="414"/>
      <c r="EF277" s="108"/>
      <c r="EG277" s="100"/>
      <c r="EH277" s="106"/>
      <c r="EI277" s="107"/>
      <c r="EJ277" s="414"/>
      <c r="EK277" s="414"/>
      <c r="EL277" s="108"/>
      <c r="EM277" s="100"/>
      <c r="EN277" s="106"/>
      <c r="EO277" s="107"/>
      <c r="EP277" s="414"/>
      <c r="EQ277" s="414"/>
      <c r="ER277" s="108"/>
      <c r="ES277" s="100"/>
      <c r="ET277" s="106"/>
      <c r="EU277" s="107"/>
      <c r="EV277" s="414"/>
      <c r="EW277" s="414"/>
      <c r="EX277" s="108"/>
      <c r="EY277" s="100"/>
      <c r="EZ277" s="106"/>
      <c r="FA277" s="107"/>
      <c r="FB277" s="414"/>
      <c r="FC277" s="414"/>
      <c r="FD277" s="108"/>
      <c r="FE277" s="100"/>
      <c r="FF277" s="106"/>
      <c r="FG277" s="107"/>
      <c r="FH277" s="414"/>
      <c r="FI277" s="414"/>
      <c r="FJ277" s="108"/>
      <c r="FK277" s="100"/>
      <c r="FL277" s="106"/>
      <c r="FM277" s="107"/>
      <c r="FN277" s="414"/>
      <c r="FO277" s="414"/>
      <c r="FP277" s="108"/>
      <c r="FQ277" s="100"/>
      <c r="FR277" s="106"/>
      <c r="FS277" s="107"/>
      <c r="FT277" s="414"/>
      <c r="FU277" s="414"/>
      <c r="FV277" s="108"/>
      <c r="FW277" s="100"/>
      <c r="FX277" s="106"/>
      <c r="FY277" s="107"/>
      <c r="FZ277" s="414"/>
      <c r="GA277" s="414"/>
      <c r="GB277" s="108"/>
      <c r="GC277" s="100"/>
      <c r="GD277" s="106"/>
      <c r="GE277" s="107"/>
      <c r="GF277" s="414"/>
      <c r="GG277" s="414"/>
      <c r="GH277" s="108"/>
      <c r="GI277" s="100"/>
      <c r="GJ277" s="106"/>
      <c r="GK277" s="107"/>
      <c r="GL277" s="414"/>
      <c r="GM277" s="414"/>
      <c r="GN277" s="108"/>
      <c r="GO277" s="100"/>
      <c r="GP277" s="106"/>
      <c r="GQ277" s="107"/>
      <c r="GR277" s="414"/>
      <c r="GS277" s="414"/>
      <c r="GT277" s="108"/>
      <c r="GU277" s="100"/>
      <c r="GV277" s="106"/>
      <c r="GW277" s="107"/>
      <c r="GX277" s="414"/>
      <c r="GY277" s="414"/>
      <c r="GZ277" s="108"/>
      <c r="HA277" s="100"/>
      <c r="HB277" s="106"/>
      <c r="HC277" s="107"/>
      <c r="HD277" s="414"/>
      <c r="HE277" s="414"/>
      <c r="HF277" s="108"/>
      <c r="HG277" s="100"/>
      <c r="HH277" s="106"/>
      <c r="HI277" s="107"/>
      <c r="HJ277" s="414"/>
      <c r="HK277" s="414"/>
      <c r="HL277" s="108"/>
      <c r="HM277" s="100"/>
      <c r="HN277" s="106"/>
      <c r="HO277" s="107"/>
      <c r="HP277" s="414"/>
      <c r="HQ277" s="414"/>
      <c r="HR277" s="108"/>
      <c r="HS277" s="100"/>
      <c r="HT277" s="106"/>
      <c r="HU277" s="107"/>
      <c r="HV277" s="414"/>
      <c r="HW277" s="414"/>
      <c r="HX277" s="108"/>
      <c r="HY277" s="100"/>
      <c r="HZ277" s="106"/>
      <c r="IA277" s="107"/>
      <c r="IB277" s="414"/>
      <c r="IC277" s="414"/>
      <c r="ID277" s="108"/>
      <c r="IE277" s="100"/>
      <c r="IF277" s="106"/>
      <c r="IG277" s="107"/>
      <c r="IH277" s="414"/>
      <c r="II277" s="414"/>
      <c r="IJ277" s="108"/>
      <c r="IK277" s="100"/>
      <c r="IL277" s="106"/>
      <c r="IM277" s="107"/>
      <c r="IN277" s="105"/>
    </row>
    <row r="278" spans="1:248" s="92" customFormat="1" ht="15.75" customHeight="1">
      <c r="A278" s="277" t="s">
        <v>178</v>
      </c>
      <c r="B278" s="421" t="str">
        <f t="shared" ref="B278:B292" si="20">IF(H$1=1,I278,J278)</f>
        <v xml:space="preserve">Betriebsmittel/Einrichtungen (Prozeßschritt 4) </v>
      </c>
      <c r="C278" s="422"/>
      <c r="D278" s="422"/>
      <c r="E278" s="422"/>
      <c r="F278" s="423"/>
      <c r="H278" s="646"/>
      <c r="I278" s="97" t="s">
        <v>347</v>
      </c>
      <c r="J278" s="97" t="s">
        <v>348</v>
      </c>
    </row>
    <row r="279" spans="1:248" s="92" customFormat="1" ht="25.5" customHeight="1">
      <c r="A279" s="279" t="s">
        <v>181</v>
      </c>
      <c r="B279" s="408" t="str">
        <f t="shared" si="20"/>
        <v>Werden mit den Fertigungseinrichtungen/Werkzeugen die produktspezifischen Qualitätsforderungen erfüllt?</v>
      </c>
      <c r="C279" s="409"/>
      <c r="D279" s="417"/>
      <c r="E279" s="418"/>
      <c r="F279" s="412"/>
      <c r="H279" s="646"/>
      <c r="I279" s="97" t="s">
        <v>182</v>
      </c>
      <c r="J279" s="97" t="s">
        <v>183</v>
      </c>
    </row>
    <row r="280" spans="1:248" s="102" customFormat="1" ht="45" customHeight="1">
      <c r="A280" s="280"/>
      <c r="B280" s="410" t="str">
        <f t="shared" si="20"/>
        <v>­ Maschinen-/Prozeßfähgikeitsnachweise für wichtige Merkmale/
  prozeßbestimmende Parameter
­ Zwangssteuerung/Regelung wichtiger Parameter</v>
      </c>
      <c r="C280" s="411"/>
      <c r="D280" s="419"/>
      <c r="E280" s="420"/>
      <c r="F280" s="413"/>
      <c r="H280" s="650"/>
      <c r="I280" s="97" t="s">
        <v>184</v>
      </c>
      <c r="J280" s="109" t="s">
        <v>185</v>
      </c>
    </row>
    <row r="281" spans="1:248" s="102" customFormat="1" ht="38.25" customHeight="1">
      <c r="A281" s="279" t="s">
        <v>186</v>
      </c>
      <c r="B281" s="408" t="str">
        <f t="shared" si="20"/>
        <v>Können mit den eingesetzten Meß-, und Prüfeinrichtungen die Qualitätsforderungen während der Serienfertigung wirksam überwacht werden?</v>
      </c>
      <c r="C281" s="409"/>
      <c r="D281" s="417"/>
      <c r="E281" s="418"/>
      <c r="F281" s="412"/>
      <c r="H281" s="650"/>
      <c r="I281" s="97" t="s">
        <v>187</v>
      </c>
      <c r="J281" s="97" t="s">
        <v>188</v>
      </c>
    </row>
    <row r="282" spans="1:248" s="102" customFormat="1" ht="38.25" customHeight="1">
      <c r="A282" s="280"/>
      <c r="B282" s="410" t="str">
        <f t="shared" si="20"/>
        <v>­ Meßgenauigkeit/Prüfmittelfähigkeit
­ Datenerfassung und Auswertbarkeit</v>
      </c>
      <c r="C282" s="411"/>
      <c r="D282" s="419"/>
      <c r="E282" s="420"/>
      <c r="F282" s="413"/>
      <c r="H282" s="650"/>
      <c r="I282" s="97" t="s">
        <v>189</v>
      </c>
      <c r="J282" s="109" t="s">
        <v>190</v>
      </c>
    </row>
    <row r="283" spans="1:248" s="102" customFormat="1" ht="12.75" customHeight="1">
      <c r="A283" s="279" t="s">
        <v>191</v>
      </c>
      <c r="B283" s="408" t="str">
        <f t="shared" si="20"/>
        <v>Sind die Arbeits-, und Prüfplätze den Erfordernissen angemessen?</v>
      </c>
      <c r="C283" s="409"/>
      <c r="D283" s="417"/>
      <c r="E283" s="418"/>
      <c r="F283" s="412"/>
      <c r="H283" s="650"/>
      <c r="I283" s="97" t="s">
        <v>192</v>
      </c>
      <c r="J283" s="97" t="s">
        <v>193</v>
      </c>
    </row>
    <row r="284" spans="1:248" s="102" customFormat="1" ht="382.5" customHeight="1">
      <c r="A284" s="280"/>
      <c r="B284" s="410" t="str">
        <f t="shared" si="20"/>
        <v>­ Ergonomie
­ Beleuchtung
­ Ordnung und Sauberkeit
- Nacharbeitsplatz</v>
      </c>
      <c r="C284" s="411"/>
      <c r="D284" s="419"/>
      <c r="E284" s="420"/>
      <c r="F284" s="413"/>
      <c r="H284" s="650"/>
      <c r="I284" s="97" t="s">
        <v>194</v>
      </c>
      <c r="J284" s="109" t="s">
        <v>195</v>
      </c>
    </row>
    <row r="285" spans="1:248" s="102" customFormat="1" ht="25.5" customHeight="1">
      <c r="A285" s="279" t="s">
        <v>196</v>
      </c>
      <c r="B285" s="408" t="str">
        <f t="shared" si="20"/>
        <v>Sind in den Fertigungs- und Prüfunterlagen die relevanten Angaben vollständig aufgeführt und sind sie eingehalten?</v>
      </c>
      <c r="C285" s="409"/>
      <c r="D285" s="417"/>
      <c r="E285" s="418"/>
      <c r="F285" s="412"/>
      <c r="H285" s="650"/>
      <c r="I285" s="97" t="s">
        <v>197</v>
      </c>
      <c r="J285" s="97" t="s">
        <v>198</v>
      </c>
    </row>
    <row r="286" spans="1:248" s="102" customFormat="1" ht="88.5" customHeight="1">
      <c r="A286" s="280"/>
      <c r="B286" s="410" t="str">
        <f t="shared" si="20"/>
        <v>­ Prozeßparameter (z. B.: Drücke, Temperaturen, Zeiten,
  Geschwindigkeiten)
­ Prüfvorgaben (wichtige Merkmale, Prüfmittel, Methoden, Prüfhäufigkeiten)
­ Eingriffsgrenzen in Prozeßregelkarten
­ Maschinen- und Prozeßfähigkeitsnachweise</v>
      </c>
      <c r="C286" s="411"/>
      <c r="D286" s="419"/>
      <c r="E286" s="420"/>
      <c r="F286" s="413"/>
      <c r="H286" s="650"/>
      <c r="I286" s="109" t="s">
        <v>199</v>
      </c>
      <c r="J286" s="109" t="s">
        <v>200</v>
      </c>
    </row>
    <row r="287" spans="1:248" s="102" customFormat="1" ht="12.75" customHeight="1">
      <c r="A287" s="279" t="s">
        <v>201</v>
      </c>
      <c r="B287" s="408" t="str">
        <f t="shared" si="20"/>
        <v>Sind für Einstellarbeiten die erforderlichen Hilfsmittel vorhanden?</v>
      </c>
      <c r="C287" s="409"/>
      <c r="D287" s="417"/>
      <c r="E287" s="418"/>
      <c r="F287" s="412"/>
      <c r="H287" s="650"/>
      <c r="I287" s="97" t="s">
        <v>202</v>
      </c>
      <c r="J287" s="97" t="s">
        <v>203</v>
      </c>
    </row>
    <row r="288" spans="1:248" s="102" customFormat="1" ht="369" customHeight="1">
      <c r="A288" s="280"/>
      <c r="B288" s="410" t="str">
        <f t="shared" si="20"/>
        <v>­ Einstellpläne
­ Einrichthilfen/Vergleichshilfen</v>
      </c>
      <c r="C288" s="411"/>
      <c r="D288" s="419"/>
      <c r="E288" s="420"/>
      <c r="F288" s="413"/>
      <c r="H288" s="650"/>
      <c r="I288" s="97" t="s">
        <v>204</v>
      </c>
      <c r="J288" s="109" t="s">
        <v>205</v>
      </c>
    </row>
    <row r="289" spans="1:10" s="102" customFormat="1" ht="25.5" customHeight="1">
      <c r="A289" s="279" t="s">
        <v>206</v>
      </c>
      <c r="B289" s="408" t="str">
        <f t="shared" si="20"/>
        <v>Erfolgt eine Freigabe von Fertigungsanläufen und werden Einstelldaten sowie Abweichungen erfaßt?</v>
      </c>
      <c r="C289" s="409"/>
      <c r="D289" s="417"/>
      <c r="E289" s="418"/>
      <c r="F289" s="412"/>
      <c r="H289" s="650"/>
      <c r="I289" s="97" t="s">
        <v>207</v>
      </c>
      <c r="J289" s="97" t="s">
        <v>208</v>
      </c>
    </row>
    <row r="290" spans="1:10" s="102" customFormat="1" ht="92.25" customHeight="1">
      <c r="A290" s="280"/>
      <c r="B290" s="410" t="str">
        <f t="shared" si="20"/>
        <v>­ Neues, geändertes Produkt
­ Stillstand der Einrichtung/Prozeßunterbrechung
­ Reparatur, Werkzeugwechsel
­ Materialwechsel (z. B. Chargenwechsel)
­ Geänderte Fertigungsparameter
­ Ordnung und Sauberkeit am Arbeitsplatz</v>
      </c>
      <c r="C290" s="411"/>
      <c r="D290" s="419"/>
      <c r="E290" s="420"/>
      <c r="F290" s="413"/>
      <c r="H290" s="650"/>
      <c r="I290" s="97" t="s">
        <v>209</v>
      </c>
      <c r="J290" s="97" t="s">
        <v>210</v>
      </c>
    </row>
    <row r="291" spans="1:10" s="102" customFormat="1" ht="25.5" customHeight="1">
      <c r="A291" s="279" t="s">
        <v>211</v>
      </c>
      <c r="B291" s="408" t="str">
        <f t="shared" si="20"/>
        <v>Sind die erforderlichen Korrekturmaßnahmen termingerecht realisiert und auf Wirksamkeit überprüft?</v>
      </c>
      <c r="C291" s="409"/>
      <c r="D291" s="417"/>
      <c r="E291" s="418"/>
      <c r="F291" s="412"/>
      <c r="H291" s="650"/>
      <c r="I291" s="97" t="s">
        <v>234</v>
      </c>
      <c r="J291" s="97" t="s">
        <v>235</v>
      </c>
    </row>
    <row r="292" spans="1:10" s="102" customFormat="1" ht="75.75" customHeight="1">
      <c r="A292" s="280"/>
      <c r="B292" s="410" t="str">
        <f t="shared" si="20"/>
        <v>­ Risikoanalyse (Prozeß-FMEA) Fehleranalysen
­ Verbesserungsprogramme aus Audits
­ Schnittstellengespräche intern/extern
­ Interne Beanstandungen 
­ Kundenbeanstandungen</v>
      </c>
      <c r="C292" s="411"/>
      <c r="D292" s="419"/>
      <c r="E292" s="420"/>
      <c r="F292" s="413"/>
      <c r="H292" s="650"/>
      <c r="I292" s="97" t="s">
        <v>236</v>
      </c>
      <c r="J292" s="109" t="s">
        <v>237</v>
      </c>
    </row>
    <row r="293" spans="1:10" s="92" customFormat="1" ht="15.75" customHeight="1">
      <c r="A293" s="277" t="s">
        <v>238</v>
      </c>
      <c r="B293" s="421" t="str">
        <f t="shared" ref="B293:B303" si="21">IF(H$1=1,I293,J293)</f>
        <v>Transport/Teilehandling/Lagerung/Verpack. (Prozeßschr. 4)</v>
      </c>
      <c r="C293" s="422"/>
      <c r="D293" s="422"/>
      <c r="E293" s="422"/>
      <c r="F293" s="423"/>
      <c r="H293" s="646"/>
      <c r="I293" s="97" t="s">
        <v>349</v>
      </c>
      <c r="J293" s="109" t="s">
        <v>350</v>
      </c>
    </row>
    <row r="294" spans="1:10" s="92" customFormat="1" ht="25.5" customHeight="1">
      <c r="A294" s="279" t="s">
        <v>241</v>
      </c>
      <c r="B294" s="408" t="str">
        <f t="shared" si="21"/>
        <v>Sind die Mengen/Fertigungslosgrößen auf den Bedarf abgestimmt und werden sie gezielt zum nächsten Arbeitsgang weitergeleitet?</v>
      </c>
      <c r="C294" s="409"/>
      <c r="D294" s="417"/>
      <c r="E294" s="418"/>
      <c r="F294" s="412"/>
      <c r="H294" s="646"/>
      <c r="I294" s="97" t="s">
        <v>242</v>
      </c>
      <c r="J294" s="97" t="s">
        <v>243</v>
      </c>
    </row>
    <row r="295" spans="1:10" s="102" customFormat="1" ht="45.75" customHeight="1">
      <c r="A295" s="280"/>
      <c r="B295" s="410" t="str">
        <f t="shared" si="21"/>
        <v xml:space="preserve">­ Ausreichend geeignete Transportmittel
­ Definierte Lagerplätze
­ Nur Weitergabe von i. O. Teilen </v>
      </c>
      <c r="C295" s="411"/>
      <c r="D295" s="419"/>
      <c r="E295" s="420"/>
      <c r="F295" s="413"/>
      <c r="H295" s="650"/>
      <c r="I295" s="97" t="s">
        <v>244</v>
      </c>
      <c r="J295" s="109" t="s">
        <v>245</v>
      </c>
    </row>
    <row r="296" spans="1:10" s="102" customFormat="1" ht="38.25" customHeight="1">
      <c r="A296" s="279" t="s">
        <v>246</v>
      </c>
      <c r="B296" s="408" t="str">
        <f t="shared" si="21"/>
        <v>Werden Produkte/Bauteile zweckentsprechend gelagert und sind die Transportmittel/ Verpackungseinrichtungen auf die speziellen Eigenschaften der Produkt/Bauteile abgestimmt?</v>
      </c>
      <c r="C296" s="409"/>
      <c r="D296" s="417"/>
      <c r="E296" s="418"/>
      <c r="F296" s="412"/>
      <c r="H296" s="650"/>
      <c r="I296" s="97" t="s">
        <v>247</v>
      </c>
      <c r="J296" s="97" t="s">
        <v>248</v>
      </c>
    </row>
    <row r="297" spans="1:10" s="102" customFormat="1" ht="409.5">
      <c r="A297" s="280"/>
      <c r="B297" s="410" t="str">
        <f t="shared" si="21"/>
        <v>­ Lagermengen
­ Schutz vor Beschädigung
­ Ordnung, Sauberkeit, Überfüllung (Lagerplätze, Behälter)
- FiFo</v>
      </c>
      <c r="C297" s="411"/>
      <c r="D297" s="419"/>
      <c r="E297" s="420"/>
      <c r="F297" s="413"/>
      <c r="H297" s="650"/>
      <c r="I297" s="97" t="s">
        <v>249</v>
      </c>
      <c r="J297" s="109" t="s">
        <v>250</v>
      </c>
    </row>
    <row r="298" spans="1:10" s="102" customFormat="1" ht="39" customHeight="1">
      <c r="A298" s="279" t="s">
        <v>251</v>
      </c>
      <c r="B298" s="408" t="str">
        <f t="shared" si="21"/>
        <v>Werden Ausschuß-, Nacharbeits- und Einrichtteile sowie innerbetriebliche Restmengen konsequent separiert und gekennzeichnet?</v>
      </c>
      <c r="C298" s="409"/>
      <c r="D298" s="417"/>
      <c r="E298" s="418"/>
      <c r="F298" s="412"/>
      <c r="H298" s="650"/>
      <c r="I298" s="97" t="s">
        <v>252</v>
      </c>
      <c r="J298" s="97" t="s">
        <v>253</v>
      </c>
    </row>
    <row r="299" spans="1:10" s="102" customFormat="1" ht="71.25" customHeight="1">
      <c r="A299" s="280"/>
      <c r="B299" s="410" t="str">
        <f t="shared" si="21"/>
        <v>­ Sperrlager, Sperrbereiche
­ Gekennzeichnete Behälter für Ausschuß, Nacharbeit und Einrichtteile
­ Fehlerhafte Produkte und Fehlermerkmale
­ Kennzeichnung
­ Definierte Ausschleuse-/Nacharbeitsstationen in der Fertigung</v>
      </c>
      <c r="C299" s="411"/>
      <c r="D299" s="419"/>
      <c r="E299" s="420"/>
      <c r="F299" s="413"/>
      <c r="H299" s="650"/>
      <c r="I299" s="97" t="s">
        <v>254</v>
      </c>
      <c r="J299" s="109" t="s">
        <v>255</v>
      </c>
    </row>
    <row r="300" spans="1:10" s="102" customFormat="1" ht="25.5" customHeight="1">
      <c r="A300" s="279" t="s">
        <v>256</v>
      </c>
      <c r="B300" s="408" t="str">
        <f t="shared" si="21"/>
        <v>Ist der Material- und Teilefluß gegen Vermischung/Verwechslung abgesichert und die Rückverfolgbarkeit gewährleistet?</v>
      </c>
      <c r="C300" s="409"/>
      <c r="D300" s="417"/>
      <c r="E300" s="418"/>
      <c r="F300" s="412"/>
      <c r="H300" s="650"/>
      <c r="I300" s="97" t="s">
        <v>257</v>
      </c>
      <c r="J300" s="97" t="s">
        <v>258</v>
      </c>
    </row>
    <row r="301" spans="1:10" s="102" customFormat="1" ht="102" customHeight="1">
      <c r="A301" s="280"/>
      <c r="B301" s="410" t="str">
        <f t="shared" si="21"/>
        <v>­ Teilekennzeichnung
­ Kennzeichnung des Arbeits-, Prüf- und Verwendungsstatus
­ Chargenkennzeichnung
­ Verfallsdatum
­ Entfernung ungültiger Kennzeichnungen
­ Arbeitspapiere mit Teile-/Produktionsstammdaten.
­ Konstruktionsstand, Vormaterial und Fertigprodukte</v>
      </c>
      <c r="C301" s="411"/>
      <c r="D301" s="419"/>
      <c r="E301" s="420"/>
      <c r="F301" s="413"/>
      <c r="H301" s="650"/>
      <c r="I301" s="97" t="s">
        <v>259</v>
      </c>
      <c r="J301" s="109" t="s">
        <v>260</v>
      </c>
    </row>
    <row r="302" spans="1:10" s="102" customFormat="1" ht="25.5" customHeight="1">
      <c r="A302" s="279" t="s">
        <v>261</v>
      </c>
      <c r="B302" s="408" t="str">
        <f t="shared" si="21"/>
        <v>Werden Werkzeuge, Einrichtungen und Prüfmittel sachgemäß gelagert?</v>
      </c>
      <c r="C302" s="409"/>
      <c r="D302" s="417"/>
      <c r="E302" s="418"/>
      <c r="F302" s="412"/>
      <c r="H302" s="650"/>
      <c r="I302" s="97" t="s">
        <v>262</v>
      </c>
      <c r="J302" s="97" t="s">
        <v>263</v>
      </c>
    </row>
    <row r="303" spans="1:10" s="102" customFormat="1" ht="104.25" customHeight="1">
      <c r="A303" s="280"/>
      <c r="B303" s="410" t="str">
        <f t="shared" si="21"/>
        <v xml:space="preserve">­ Beschädigungssichere Lagerung
­ Ordnung und Sauberkeit
­ Definierter Lagerort
­ Verwaltete Ausgabe
­ Umwelteinflüsse
­ Kennzeichnung
­ Definierter Freigabe- und Änderungsstand. </v>
      </c>
      <c r="C303" s="411"/>
      <c r="D303" s="419"/>
      <c r="E303" s="420"/>
      <c r="F303" s="413"/>
      <c r="H303" s="650"/>
      <c r="I303" s="97" t="s">
        <v>264</v>
      </c>
      <c r="J303" s="109" t="s">
        <v>265</v>
      </c>
    </row>
    <row r="304" spans="1:10" s="92" customFormat="1" ht="15.75" customHeight="1">
      <c r="A304" s="277" t="s">
        <v>266</v>
      </c>
      <c r="B304" s="421" t="str">
        <f t="shared" ref="B304:B316" si="22">IF(H$1=1,I304,J304)</f>
        <v>Fehleranalyse/Korrektur/Kont. Verbesserung (Prozeßschr. 4)</v>
      </c>
      <c r="C304" s="422"/>
      <c r="D304" s="422"/>
      <c r="E304" s="422"/>
      <c r="F304" s="423"/>
      <c r="H304" s="646"/>
      <c r="I304" s="97" t="s">
        <v>351</v>
      </c>
      <c r="J304" s="97" t="s">
        <v>352</v>
      </c>
    </row>
    <row r="305" spans="1:248" s="92" customFormat="1" ht="25.5" customHeight="1">
      <c r="A305" s="279" t="s">
        <v>269</v>
      </c>
      <c r="B305" s="408" t="str">
        <f t="shared" si="22"/>
        <v>Werden Qualitäts- und Prozeßdaten vollständig und auswertbar erfaßt?</v>
      </c>
      <c r="C305" s="409"/>
      <c r="D305" s="417"/>
      <c r="E305" s="418"/>
      <c r="F305" s="412"/>
      <c r="H305" s="646"/>
      <c r="I305" s="97" t="s">
        <v>270</v>
      </c>
      <c r="J305" s="97" t="s">
        <v>271</v>
      </c>
    </row>
    <row r="306" spans="1:248" s="102" customFormat="1" ht="399" customHeight="1">
      <c r="A306" s="280"/>
      <c r="B306" s="410" t="str">
        <f t="shared" si="22"/>
        <v xml:space="preserve">­ Urwertkarten
­ Fehlersammelkarten 
­ Regelkarten 
­ Datenerfassung </v>
      </c>
      <c r="C306" s="411"/>
      <c r="D306" s="419"/>
      <c r="E306" s="420"/>
      <c r="F306" s="413"/>
      <c r="H306" s="650"/>
      <c r="I306" s="97" t="s">
        <v>272</v>
      </c>
      <c r="J306" s="109" t="s">
        <v>273</v>
      </c>
    </row>
    <row r="307" spans="1:248" s="102" customFormat="1" ht="25.5" customHeight="1">
      <c r="A307" s="279" t="s">
        <v>274</v>
      </c>
      <c r="B307" s="408" t="str">
        <f t="shared" si="22"/>
        <v>Werden die Qualitäts- und Prozeßdaten statistisch ausgewertet und Verbesserungsprogramme daraus abgeleitet?</v>
      </c>
      <c r="C307" s="409"/>
      <c r="D307" s="417"/>
      <c r="E307" s="418"/>
      <c r="F307" s="412"/>
      <c r="H307" s="650"/>
      <c r="I307" s="97" t="s">
        <v>275</v>
      </c>
      <c r="J307" s="97" t="s">
        <v>276</v>
      </c>
    </row>
    <row r="308" spans="1:248" s="102" customFormat="1" ht="382.5" customHeight="1">
      <c r="A308" s="280"/>
      <c r="B308" s="410" t="str">
        <f t="shared" si="22"/>
        <v>­ Prozeßfähigkeiten
­ Fehlerarten/Fehlerhäufigkeiten 
­ Fehlerkosten (Nichtkonformität)
­ Prozeßparameter
­ Ausschuß/Nacharbeit</v>
      </c>
      <c r="C308" s="411"/>
      <c r="D308" s="419"/>
      <c r="E308" s="420"/>
      <c r="F308" s="413"/>
      <c r="H308" s="650"/>
      <c r="I308" s="97" t="s">
        <v>277</v>
      </c>
      <c r="J308" s="109" t="s">
        <v>278</v>
      </c>
    </row>
    <row r="309" spans="1:248" s="102" customFormat="1" ht="40.5" customHeight="1">
      <c r="A309" s="279" t="s">
        <v>279</v>
      </c>
      <c r="B309" s="408" t="str">
        <f t="shared" si="22"/>
        <v>Werden bei Abweichungen von Produkt- und Prozeßforderungen die Ursachen analysiert und die Korrekturmaßnahmen auf Wirksamkeit überprüft?</v>
      </c>
      <c r="C309" s="409"/>
      <c r="D309" s="417"/>
      <c r="E309" s="418"/>
      <c r="F309" s="412"/>
      <c r="H309" s="650"/>
      <c r="I309" s="97" t="s">
        <v>280</v>
      </c>
      <c r="J309" s="97" t="s">
        <v>281</v>
      </c>
    </row>
    <row r="310" spans="1:248" s="102" customFormat="1" ht="74.25" customHeight="1">
      <c r="A310" s="280"/>
      <c r="B310" s="410" t="str">
        <f t="shared" si="22"/>
        <v>­ Ergänzende Dimensions-, Werkstoff-, Funktions- Dauerprüfungen 
­ Ursachen-/Wirkungsdiagramm
­ FMEA/Fehleranalyse
­ Prozeßfähigkeitsanalyse
­ Q-Zirkel</v>
      </c>
      <c r="C310" s="411"/>
      <c r="D310" s="419"/>
      <c r="E310" s="420"/>
      <c r="F310" s="413"/>
      <c r="H310" s="650"/>
      <c r="I310" s="97" t="s">
        <v>282</v>
      </c>
      <c r="J310" s="109" t="s">
        <v>283</v>
      </c>
    </row>
    <row r="311" spans="1:248" s="102" customFormat="1" ht="12.75" customHeight="1">
      <c r="A311" s="279" t="s">
        <v>284</v>
      </c>
      <c r="B311" s="408" t="str">
        <f t="shared" si="22"/>
        <v>Werden Prozesse und Produkte regelmäßig auditiert?</v>
      </c>
      <c r="C311" s="409"/>
      <c r="D311" s="417"/>
      <c r="E311" s="418"/>
      <c r="F311" s="412"/>
      <c r="H311" s="650"/>
      <c r="I311" s="97" t="s">
        <v>285</v>
      </c>
      <c r="J311" s="97" t="s">
        <v>286</v>
      </c>
    </row>
    <row r="312" spans="1:248" s="102" customFormat="1" ht="133.5" customHeight="1">
      <c r="A312" s="280"/>
      <c r="B312" s="410" t="str">
        <f t="shared" si="22"/>
        <v>­ Neue Projekte/Prozesse/Produkte
­ Nichterfüllung von Qualitätsforderungen (intern/extern)
­ Nachweisführung der Einhaltung von Qualitätsforderungen
­ Aufzeigen von Verbesserungspotentialen.
­ Kundenforderungen
­ Wichtige Merkmale
­ Funktion
­ Prozeßparameter/-fähigkeiten
­ Festgelegte Prozeß-/Verfahrensabläufe</v>
      </c>
      <c r="C312" s="411"/>
      <c r="D312" s="419"/>
      <c r="E312" s="420"/>
      <c r="F312" s="413"/>
      <c r="H312" s="650"/>
      <c r="I312" s="97" t="s">
        <v>287</v>
      </c>
      <c r="J312" s="109" t="s">
        <v>288</v>
      </c>
    </row>
    <row r="313" spans="1:248" s="102" customFormat="1" ht="12.75" customHeight="1">
      <c r="A313" s="279" t="s">
        <v>289</v>
      </c>
      <c r="B313" s="408" t="str">
        <f t="shared" si="22"/>
        <v>Unterliegen Produkt und Prozeß kontinuierlicher Verbesserung?</v>
      </c>
      <c r="C313" s="409"/>
      <c r="D313" s="417"/>
      <c r="E313" s="418"/>
      <c r="F313" s="412"/>
      <c r="H313" s="650"/>
      <c r="I313" s="97" t="s">
        <v>290</v>
      </c>
      <c r="J313" s="97" t="s">
        <v>291</v>
      </c>
    </row>
    <row r="314" spans="1:248" s="102" customFormat="1" ht="58.5" customHeight="1">
      <c r="A314" s="280"/>
      <c r="B314" s="410" t="str">
        <f t="shared" si="22"/>
        <v>­ Kostenoptimierung
­ Reduzierung von Verschwendung (z. B. Ausschuß und Nacharbeit, 
  Energie und Prozeßstoffe)
­ Verbesserung der Prozeßsicherheit, (z. B. Prozeßablaufanalyse)</v>
      </c>
      <c r="C314" s="411"/>
      <c r="D314" s="419"/>
      <c r="E314" s="420"/>
      <c r="F314" s="413"/>
      <c r="H314" s="650"/>
      <c r="I314" s="97" t="s">
        <v>292</v>
      </c>
      <c r="J314" s="109" t="s">
        <v>293</v>
      </c>
    </row>
    <row r="315" spans="1:248" s="102" customFormat="1" ht="25.5" customHeight="1">
      <c r="A315" s="279" t="s">
        <v>294</v>
      </c>
      <c r="B315" s="408" t="str">
        <f t="shared" si="22"/>
        <v>Sind für Produkt und Prozeß Zielvorgaben vorhanden und wird die Einhaltung überwacht?</v>
      </c>
      <c r="C315" s="409"/>
      <c r="D315" s="417"/>
      <c r="E315" s="418"/>
      <c r="F315" s="412"/>
      <c r="H315" s="650"/>
      <c r="I315" s="97" t="s">
        <v>295</v>
      </c>
      <c r="J315" s="97" t="s">
        <v>296</v>
      </c>
    </row>
    <row r="316" spans="1:248" s="102" customFormat="1" ht="17.25" customHeight="1">
      <c r="A316" s="280"/>
      <c r="B316" s="410" t="str">
        <f t="shared" si="22"/>
        <v>­ Qualitätskennzahlen (z. B. Fehlerraten, Auditergebnisse</v>
      </c>
      <c r="C316" s="411"/>
      <c r="D316" s="419"/>
      <c r="E316" s="420"/>
      <c r="F316" s="413"/>
      <c r="H316" s="650"/>
      <c r="I316" s="97" t="s">
        <v>297</v>
      </c>
      <c r="J316" s="97" t="s">
        <v>298</v>
      </c>
    </row>
    <row r="317" spans="1:248" s="92" customFormat="1" ht="16.5" customHeight="1">
      <c r="A317" s="278"/>
      <c r="B317" s="424"/>
      <c r="C317" s="425"/>
      <c r="D317" s="425"/>
      <c r="E317" s="425"/>
      <c r="F317" s="426"/>
      <c r="H317" s="646"/>
      <c r="I317" s="97"/>
      <c r="J317" s="97"/>
    </row>
    <row r="318" spans="1:248" s="102" customFormat="1" ht="15.75" customHeight="1">
      <c r="A318" s="277" t="s">
        <v>147</v>
      </c>
      <c r="B318" s="415" t="str">
        <f t="shared" ref="B318:B329" si="23">IF(H$1=1,I318,J318)</f>
        <v>Produktion Prozeßschritt 5:</v>
      </c>
      <c r="C318" s="416"/>
      <c r="D318" s="427"/>
      <c r="E318" s="428"/>
      <c r="F318" s="429"/>
      <c r="G318" s="106"/>
      <c r="H318" s="651"/>
      <c r="I318" s="97" t="s">
        <v>353</v>
      </c>
      <c r="J318" s="109" t="s">
        <v>354</v>
      </c>
      <c r="K318" s="100"/>
      <c r="L318" s="106"/>
      <c r="M318" s="107"/>
      <c r="N318" s="414"/>
      <c r="O318" s="414"/>
      <c r="P318" s="108"/>
      <c r="Q318" s="100"/>
      <c r="R318" s="106"/>
      <c r="S318" s="107"/>
      <c r="T318" s="414"/>
      <c r="U318" s="414"/>
      <c r="V318" s="108"/>
      <c r="W318" s="100"/>
      <c r="X318" s="106"/>
      <c r="Y318" s="107"/>
      <c r="Z318" s="414"/>
      <c r="AA318" s="414"/>
      <c r="AB318" s="108"/>
      <c r="AC318" s="100"/>
      <c r="AD318" s="106"/>
      <c r="AE318" s="107"/>
      <c r="AF318" s="414"/>
      <c r="AG318" s="414"/>
      <c r="AH318" s="108"/>
      <c r="AI318" s="100"/>
      <c r="AJ318" s="106"/>
      <c r="AK318" s="107"/>
      <c r="AL318" s="414"/>
      <c r="AM318" s="414"/>
      <c r="AN318" s="108"/>
      <c r="AO318" s="100"/>
      <c r="AP318" s="106"/>
      <c r="AQ318" s="107"/>
      <c r="AR318" s="414"/>
      <c r="AS318" s="414"/>
      <c r="AT318" s="108"/>
      <c r="AU318" s="100"/>
      <c r="AV318" s="106"/>
      <c r="AW318" s="107"/>
      <c r="AX318" s="414"/>
      <c r="AY318" s="414"/>
      <c r="AZ318" s="108"/>
      <c r="BA318" s="100"/>
      <c r="BB318" s="106"/>
      <c r="BC318" s="107"/>
      <c r="BD318" s="414"/>
      <c r="BE318" s="414"/>
      <c r="BF318" s="108"/>
      <c r="BG318" s="100"/>
      <c r="BH318" s="106"/>
      <c r="BI318" s="107"/>
      <c r="BJ318" s="414"/>
      <c r="BK318" s="414"/>
      <c r="BL318" s="108"/>
      <c r="BM318" s="100"/>
      <c r="BN318" s="106"/>
      <c r="BO318" s="107"/>
      <c r="BP318" s="414"/>
      <c r="BQ318" s="414"/>
      <c r="BR318" s="108"/>
      <c r="BS318" s="100"/>
      <c r="BT318" s="106"/>
      <c r="BU318" s="107"/>
      <c r="BV318" s="414"/>
      <c r="BW318" s="414"/>
      <c r="BX318" s="108"/>
      <c r="BY318" s="100"/>
      <c r="BZ318" s="106"/>
      <c r="CA318" s="107"/>
      <c r="CB318" s="414"/>
      <c r="CC318" s="414"/>
      <c r="CD318" s="108"/>
      <c r="CE318" s="100"/>
      <c r="CF318" s="106"/>
      <c r="CG318" s="107"/>
      <c r="CH318" s="414"/>
      <c r="CI318" s="414"/>
      <c r="CJ318" s="108"/>
      <c r="CK318" s="100"/>
      <c r="CL318" s="106"/>
      <c r="CM318" s="107"/>
      <c r="CN318" s="414"/>
      <c r="CO318" s="414"/>
      <c r="CP318" s="108"/>
      <c r="CQ318" s="100"/>
      <c r="CR318" s="106"/>
      <c r="CS318" s="107"/>
      <c r="CT318" s="414"/>
      <c r="CU318" s="414"/>
      <c r="CV318" s="108"/>
      <c r="CW318" s="100"/>
      <c r="CX318" s="106"/>
      <c r="CY318" s="107"/>
      <c r="CZ318" s="414"/>
      <c r="DA318" s="414"/>
      <c r="DB318" s="108"/>
      <c r="DC318" s="100"/>
      <c r="DD318" s="106"/>
      <c r="DE318" s="107"/>
      <c r="DF318" s="414"/>
      <c r="DG318" s="414"/>
      <c r="DH318" s="108"/>
      <c r="DI318" s="100"/>
      <c r="DJ318" s="106"/>
      <c r="DK318" s="107"/>
      <c r="DL318" s="414"/>
      <c r="DM318" s="414"/>
      <c r="DN318" s="108"/>
      <c r="DO318" s="100"/>
      <c r="DP318" s="106"/>
      <c r="DQ318" s="107"/>
      <c r="DR318" s="414"/>
      <c r="DS318" s="414"/>
      <c r="DT318" s="108"/>
      <c r="DU318" s="100"/>
      <c r="DV318" s="106"/>
      <c r="DW318" s="107"/>
      <c r="DX318" s="414"/>
      <c r="DY318" s="414"/>
      <c r="DZ318" s="108"/>
      <c r="EA318" s="100"/>
      <c r="EB318" s="106"/>
      <c r="EC318" s="107"/>
      <c r="ED318" s="414"/>
      <c r="EE318" s="414"/>
      <c r="EF318" s="108"/>
      <c r="EG318" s="100"/>
      <c r="EH318" s="106"/>
      <c r="EI318" s="107"/>
      <c r="EJ318" s="414"/>
      <c r="EK318" s="414"/>
      <c r="EL318" s="108"/>
      <c r="EM318" s="100"/>
      <c r="EN318" s="106"/>
      <c r="EO318" s="107"/>
      <c r="EP318" s="414"/>
      <c r="EQ318" s="414"/>
      <c r="ER318" s="108"/>
      <c r="ES318" s="100"/>
      <c r="ET318" s="106"/>
      <c r="EU318" s="107"/>
      <c r="EV318" s="414"/>
      <c r="EW318" s="414"/>
      <c r="EX318" s="108"/>
      <c r="EY318" s="100"/>
      <c r="EZ318" s="106"/>
      <c r="FA318" s="107"/>
      <c r="FB318" s="414"/>
      <c r="FC318" s="414"/>
      <c r="FD318" s="108"/>
      <c r="FE318" s="100"/>
      <c r="FF318" s="106"/>
      <c r="FG318" s="107"/>
      <c r="FH318" s="414"/>
      <c r="FI318" s="414"/>
      <c r="FJ318" s="108"/>
      <c r="FK318" s="100"/>
      <c r="FL318" s="106"/>
      <c r="FM318" s="107"/>
      <c r="FN318" s="414"/>
      <c r="FO318" s="414"/>
      <c r="FP318" s="108"/>
      <c r="FQ318" s="100"/>
      <c r="FR318" s="106"/>
      <c r="FS318" s="107"/>
      <c r="FT318" s="414"/>
      <c r="FU318" s="414"/>
      <c r="FV318" s="108"/>
      <c r="FW318" s="100"/>
      <c r="FX318" s="106"/>
      <c r="FY318" s="107"/>
      <c r="FZ318" s="414"/>
      <c r="GA318" s="414"/>
      <c r="GB318" s="108"/>
      <c r="GC318" s="100"/>
      <c r="GD318" s="106"/>
      <c r="GE318" s="107"/>
      <c r="GF318" s="414"/>
      <c r="GG318" s="414"/>
      <c r="GH318" s="108"/>
      <c r="GI318" s="100"/>
      <c r="GJ318" s="106"/>
      <c r="GK318" s="107"/>
      <c r="GL318" s="414"/>
      <c r="GM318" s="414"/>
      <c r="GN318" s="108"/>
      <c r="GO318" s="100"/>
      <c r="GP318" s="106"/>
      <c r="GQ318" s="107"/>
      <c r="GR318" s="414"/>
      <c r="GS318" s="414"/>
      <c r="GT318" s="108"/>
      <c r="GU318" s="100"/>
      <c r="GV318" s="106"/>
      <c r="GW318" s="107"/>
      <c r="GX318" s="414"/>
      <c r="GY318" s="414"/>
      <c r="GZ318" s="108"/>
      <c r="HA318" s="100"/>
      <c r="HB318" s="106"/>
      <c r="HC318" s="107"/>
      <c r="HD318" s="414"/>
      <c r="HE318" s="414"/>
      <c r="HF318" s="108"/>
      <c r="HG318" s="100"/>
      <c r="HH318" s="106"/>
      <c r="HI318" s="107"/>
      <c r="HJ318" s="414"/>
      <c r="HK318" s="414"/>
      <c r="HL318" s="108"/>
      <c r="HM318" s="100"/>
      <c r="HN318" s="106"/>
      <c r="HO318" s="107"/>
      <c r="HP318" s="414"/>
      <c r="HQ318" s="414"/>
      <c r="HR318" s="108"/>
      <c r="HS318" s="100"/>
      <c r="HT318" s="106"/>
      <c r="HU318" s="107"/>
      <c r="HV318" s="414"/>
      <c r="HW318" s="414"/>
      <c r="HX318" s="108"/>
      <c r="HY318" s="100"/>
      <c r="HZ318" s="106"/>
      <c r="IA318" s="107"/>
      <c r="IB318" s="414"/>
      <c r="IC318" s="414"/>
      <c r="ID318" s="108"/>
      <c r="IE318" s="100"/>
      <c r="IF318" s="106"/>
      <c r="IG318" s="107"/>
      <c r="IH318" s="414"/>
      <c r="II318" s="414"/>
      <c r="IJ318" s="108"/>
      <c r="IK318" s="100"/>
      <c r="IL318" s="106"/>
      <c r="IM318" s="107"/>
      <c r="IN318" s="105"/>
    </row>
    <row r="319" spans="1:248" s="92" customFormat="1" ht="16.5" customHeight="1">
      <c r="A319" s="278" t="s">
        <v>150</v>
      </c>
      <c r="B319" s="424" t="str">
        <f t="shared" si="23"/>
        <v>Personal/Qualifikation (Prozeßschritt 5)</v>
      </c>
      <c r="C319" s="425"/>
      <c r="D319" s="425"/>
      <c r="E319" s="425"/>
      <c r="F319" s="426"/>
      <c r="H319" s="646"/>
      <c r="I319" s="97" t="s">
        <v>355</v>
      </c>
      <c r="J319" s="97" t="s">
        <v>356</v>
      </c>
    </row>
    <row r="320" spans="1:248" s="92" customFormat="1" ht="25.5" customHeight="1">
      <c r="A320" s="279" t="s">
        <v>153</v>
      </c>
      <c r="B320" s="408" t="str">
        <f t="shared" si="23"/>
        <v>Sind den Mitarbeitern Verantwortung und Befugnisse zur Überwachung der Produkt-/Prozeßqualität übertragen?</v>
      </c>
      <c r="C320" s="409"/>
      <c r="D320" s="417"/>
      <c r="E320" s="418"/>
      <c r="F320" s="412"/>
      <c r="H320" s="646"/>
      <c r="I320" s="97" t="s">
        <v>154</v>
      </c>
      <c r="J320" s="109" t="s">
        <v>155</v>
      </c>
    </row>
    <row r="321" spans="1:248" s="102" customFormat="1" ht="409.5">
      <c r="A321" s="280"/>
      <c r="B321" s="410" t="str">
        <f t="shared" si="23"/>
        <v>­ Werkerselbstprüfung
­ Sperrbefugnis</v>
      </c>
      <c r="C321" s="411"/>
      <c r="D321" s="419"/>
      <c r="E321" s="420"/>
      <c r="F321" s="413"/>
      <c r="H321" s="650"/>
      <c r="I321" s="97" t="s">
        <v>156</v>
      </c>
      <c r="J321" s="97" t="s">
        <v>157</v>
      </c>
    </row>
    <row r="322" spans="1:248" s="102" customFormat="1" ht="25.5" customHeight="1">
      <c r="A322" s="279" t="s">
        <v>158</v>
      </c>
      <c r="B322" s="408" t="str">
        <f t="shared" si="23"/>
        <v>Sind den Mitarbeitern Verantwortung und Befugnisse zu Fertigungseinrichtungen/Fertigungsumfeld übertragen?</v>
      </c>
      <c r="C322" s="409"/>
      <c r="D322" s="417"/>
      <c r="E322" s="418"/>
      <c r="F322" s="412"/>
      <c r="H322" s="650"/>
      <c r="I322" s="97" t="s">
        <v>159</v>
      </c>
      <c r="J322" s="109" t="s">
        <v>160</v>
      </c>
    </row>
    <row r="323" spans="1:248" s="102" customFormat="1" ht="51" customHeight="1">
      <c r="A323" s="280"/>
      <c r="B323" s="410" t="str">
        <f t="shared" si="23"/>
        <v xml:space="preserve">­ Ordnung und Sauberkeit
­ Reparatur und Wartung durchführen bzw. veranlassen
­ Einrichtung und Abgleich von Prüf-/Meßmittel durchführen/ veranlassen. </v>
      </c>
      <c r="C323" s="411"/>
      <c r="D323" s="419"/>
      <c r="E323" s="420"/>
      <c r="F323" s="413"/>
      <c r="H323" s="650"/>
      <c r="I323" s="97" t="s">
        <v>161</v>
      </c>
      <c r="J323" s="97" t="s">
        <v>162</v>
      </c>
    </row>
    <row r="324" spans="1:248" s="102" customFormat="1" ht="25.5" customHeight="1">
      <c r="A324" s="279" t="s">
        <v>163</v>
      </c>
      <c r="B324" s="408" t="str">
        <f t="shared" si="23"/>
        <v>Sind die Mitarbeiter geeignet, die gestellten Aufgaben zu erfüllen und wird deren Qualifikation aufrecht erhalten?</v>
      </c>
      <c r="C324" s="409"/>
      <c r="D324" s="432"/>
      <c r="E324" s="433"/>
      <c r="F324" s="412"/>
      <c r="H324" s="650"/>
      <c r="I324" s="97" t="s">
        <v>164</v>
      </c>
      <c r="J324" s="109" t="s">
        <v>165</v>
      </c>
    </row>
    <row r="325" spans="1:248" s="102" customFormat="1" ht="63.75" customHeight="1">
      <c r="A325" s="280"/>
      <c r="B325" s="410" t="str">
        <f t="shared" si="23"/>
        <v>­ Einweisungs-/Schulungs-/Qualifikationsnachweise zum Prozeß 
­ Eignungsnachweise (z. B. Schweißerzeugnisse, Sehtest, Staplerschein)
- Q-Matrix
- Schulungsplan</v>
      </c>
      <c r="C325" s="411"/>
      <c r="D325" s="434"/>
      <c r="E325" s="435"/>
      <c r="F325" s="413"/>
      <c r="H325" s="650"/>
      <c r="I325" s="97" t="s">
        <v>166</v>
      </c>
      <c r="J325" s="97" t="s">
        <v>167</v>
      </c>
    </row>
    <row r="326" spans="1:248" s="102" customFormat="1" ht="12.75" customHeight="1">
      <c r="A326" s="279" t="s">
        <v>168</v>
      </c>
      <c r="B326" s="408" t="str">
        <f t="shared" si="23"/>
        <v>Gibt es einen Personaleinsatzplan mit Vertreterregelung?</v>
      </c>
      <c r="C326" s="409"/>
      <c r="D326" s="417"/>
      <c r="E326" s="418"/>
      <c r="F326" s="412"/>
      <c r="H326" s="650"/>
      <c r="I326" s="97" t="s">
        <v>169</v>
      </c>
      <c r="J326" s="109" t="s">
        <v>170</v>
      </c>
    </row>
    <row r="327" spans="1:248" s="102" customFormat="1" ht="15.75" customHeight="1">
      <c r="A327" s="280"/>
      <c r="B327" s="410" t="str">
        <f t="shared" si="23"/>
        <v>- Schichtplan</v>
      </c>
      <c r="C327" s="411"/>
      <c r="D327" s="419"/>
      <c r="E327" s="420"/>
      <c r="F327" s="413"/>
      <c r="H327" s="650"/>
      <c r="I327" s="97" t="s">
        <v>171</v>
      </c>
      <c r="J327" s="97" t="s">
        <v>172</v>
      </c>
    </row>
    <row r="328" spans="1:248" s="102" customFormat="1" ht="25.5" customHeight="1">
      <c r="A328" s="279" t="s">
        <v>173</v>
      </c>
      <c r="B328" s="408" t="str">
        <f t="shared" si="23"/>
        <v>Sind lnstrumentarien zur Steigerung der Mitarbeitermotivation wirksam eingesetzt?</v>
      </c>
      <c r="C328" s="409"/>
      <c r="D328" s="417"/>
      <c r="E328" s="418"/>
      <c r="F328" s="412"/>
      <c r="H328" s="650"/>
      <c r="I328" s="97" t="s">
        <v>174</v>
      </c>
      <c r="J328" s="109" t="s">
        <v>175</v>
      </c>
    </row>
    <row r="329" spans="1:248" s="102" customFormat="1" ht="28.5" customHeight="1">
      <c r="A329" s="280"/>
      <c r="B329" s="410" t="str">
        <f t="shared" si="23"/>
        <v>­ Qualitätsinformationen (Soll-/Istwerte)
­ Verbesserungsvorschläge</v>
      </c>
      <c r="C329" s="411"/>
      <c r="D329" s="419"/>
      <c r="E329" s="420"/>
      <c r="F329" s="413"/>
      <c r="H329" s="650"/>
      <c r="I329" s="97" t="s">
        <v>176</v>
      </c>
      <c r="J329" s="97" t="s">
        <v>177</v>
      </c>
    </row>
    <row r="330" spans="1:248" s="102" customFormat="1" ht="15.75">
      <c r="A330" s="281"/>
      <c r="B330" s="282"/>
      <c r="C330" s="283"/>
      <c r="D330" s="284"/>
      <c r="E330" s="284"/>
      <c r="F330" s="285"/>
      <c r="G330" s="106"/>
      <c r="H330" s="651"/>
      <c r="I330" s="97"/>
      <c r="J330" s="97"/>
      <c r="K330" s="100"/>
      <c r="L330" s="106"/>
      <c r="M330" s="107"/>
      <c r="N330" s="414"/>
      <c r="O330" s="414"/>
      <c r="P330" s="108"/>
      <c r="Q330" s="100"/>
      <c r="R330" s="106"/>
      <c r="S330" s="107"/>
      <c r="T330" s="414"/>
      <c r="U330" s="414"/>
      <c r="V330" s="108"/>
      <c r="W330" s="100"/>
      <c r="X330" s="106"/>
      <c r="Y330" s="107"/>
      <c r="Z330" s="414"/>
      <c r="AA330" s="414"/>
      <c r="AB330" s="108"/>
      <c r="AC330" s="100"/>
      <c r="AD330" s="106"/>
      <c r="AE330" s="107"/>
      <c r="AF330" s="414"/>
      <c r="AG330" s="414"/>
      <c r="AH330" s="108"/>
      <c r="AI330" s="100"/>
      <c r="AJ330" s="106"/>
      <c r="AK330" s="107"/>
      <c r="AL330" s="414"/>
      <c r="AM330" s="414"/>
      <c r="AN330" s="108"/>
      <c r="AO330" s="100"/>
      <c r="AP330" s="106"/>
      <c r="AQ330" s="107"/>
      <c r="AR330" s="414"/>
      <c r="AS330" s="414"/>
      <c r="AT330" s="108"/>
      <c r="AU330" s="100"/>
      <c r="AV330" s="106"/>
      <c r="AW330" s="107"/>
      <c r="AX330" s="414"/>
      <c r="AY330" s="414"/>
      <c r="AZ330" s="108"/>
      <c r="BA330" s="100"/>
      <c r="BB330" s="106"/>
      <c r="BC330" s="107"/>
      <c r="BD330" s="414"/>
      <c r="BE330" s="414"/>
      <c r="BF330" s="108"/>
      <c r="BG330" s="100"/>
      <c r="BH330" s="106"/>
      <c r="BI330" s="107"/>
      <c r="BJ330" s="414"/>
      <c r="BK330" s="414"/>
      <c r="BL330" s="108"/>
      <c r="BM330" s="100"/>
      <c r="BN330" s="106"/>
      <c r="BO330" s="107"/>
      <c r="BP330" s="414"/>
      <c r="BQ330" s="414"/>
      <c r="BR330" s="108"/>
      <c r="BS330" s="100"/>
      <c r="BT330" s="106"/>
      <c r="BU330" s="107"/>
      <c r="BV330" s="414"/>
      <c r="BW330" s="414"/>
      <c r="BX330" s="108"/>
      <c r="BY330" s="100"/>
      <c r="BZ330" s="106"/>
      <c r="CA330" s="107"/>
      <c r="CB330" s="414"/>
      <c r="CC330" s="414"/>
      <c r="CD330" s="108"/>
      <c r="CE330" s="100"/>
      <c r="CF330" s="106"/>
      <c r="CG330" s="107"/>
      <c r="CH330" s="414"/>
      <c r="CI330" s="414"/>
      <c r="CJ330" s="108"/>
      <c r="CK330" s="100"/>
      <c r="CL330" s="106"/>
      <c r="CM330" s="107"/>
      <c r="CN330" s="414"/>
      <c r="CO330" s="414"/>
      <c r="CP330" s="108"/>
      <c r="CQ330" s="100"/>
      <c r="CR330" s="106"/>
      <c r="CS330" s="107"/>
      <c r="CT330" s="414"/>
      <c r="CU330" s="414"/>
      <c r="CV330" s="108"/>
      <c r="CW330" s="100"/>
      <c r="CX330" s="106"/>
      <c r="CY330" s="107"/>
      <c r="CZ330" s="414"/>
      <c r="DA330" s="414"/>
      <c r="DB330" s="108"/>
      <c r="DC330" s="100"/>
      <c r="DD330" s="106"/>
      <c r="DE330" s="107"/>
      <c r="DF330" s="414"/>
      <c r="DG330" s="414"/>
      <c r="DH330" s="108"/>
      <c r="DI330" s="100"/>
      <c r="DJ330" s="106"/>
      <c r="DK330" s="107"/>
      <c r="DL330" s="414"/>
      <c r="DM330" s="414"/>
      <c r="DN330" s="108"/>
      <c r="DO330" s="100"/>
      <c r="DP330" s="106"/>
      <c r="DQ330" s="107"/>
      <c r="DR330" s="414"/>
      <c r="DS330" s="414"/>
      <c r="DT330" s="108"/>
      <c r="DU330" s="100"/>
      <c r="DV330" s="106"/>
      <c r="DW330" s="107"/>
      <c r="DX330" s="414"/>
      <c r="DY330" s="414"/>
      <c r="DZ330" s="108"/>
      <c r="EA330" s="100"/>
      <c r="EB330" s="106"/>
      <c r="EC330" s="107"/>
      <c r="ED330" s="414"/>
      <c r="EE330" s="414"/>
      <c r="EF330" s="108"/>
      <c r="EG330" s="100"/>
      <c r="EH330" s="106"/>
      <c r="EI330" s="107"/>
      <c r="EJ330" s="414"/>
      <c r="EK330" s="414"/>
      <c r="EL330" s="108"/>
      <c r="EM330" s="100"/>
      <c r="EN330" s="106"/>
      <c r="EO330" s="107"/>
      <c r="EP330" s="414"/>
      <c r="EQ330" s="414"/>
      <c r="ER330" s="108"/>
      <c r="ES330" s="100"/>
      <c r="ET330" s="106"/>
      <c r="EU330" s="107"/>
      <c r="EV330" s="414"/>
      <c r="EW330" s="414"/>
      <c r="EX330" s="108"/>
      <c r="EY330" s="100"/>
      <c r="EZ330" s="106"/>
      <c r="FA330" s="107"/>
      <c r="FB330" s="414"/>
      <c r="FC330" s="414"/>
      <c r="FD330" s="108"/>
      <c r="FE330" s="100"/>
      <c r="FF330" s="106"/>
      <c r="FG330" s="107"/>
      <c r="FH330" s="414"/>
      <c r="FI330" s="414"/>
      <c r="FJ330" s="108"/>
      <c r="FK330" s="100"/>
      <c r="FL330" s="106"/>
      <c r="FM330" s="107"/>
      <c r="FN330" s="414"/>
      <c r="FO330" s="414"/>
      <c r="FP330" s="108"/>
      <c r="FQ330" s="100"/>
      <c r="FR330" s="106"/>
      <c r="FS330" s="107"/>
      <c r="FT330" s="414"/>
      <c r="FU330" s="414"/>
      <c r="FV330" s="108"/>
      <c r="FW330" s="100"/>
      <c r="FX330" s="106"/>
      <c r="FY330" s="107"/>
      <c r="FZ330" s="414"/>
      <c r="GA330" s="414"/>
      <c r="GB330" s="108"/>
      <c r="GC330" s="100"/>
      <c r="GD330" s="106"/>
      <c r="GE330" s="107"/>
      <c r="GF330" s="414"/>
      <c r="GG330" s="414"/>
      <c r="GH330" s="108"/>
      <c r="GI330" s="100"/>
      <c r="GJ330" s="106"/>
      <c r="GK330" s="107"/>
      <c r="GL330" s="414"/>
      <c r="GM330" s="414"/>
      <c r="GN330" s="108"/>
      <c r="GO330" s="100"/>
      <c r="GP330" s="106"/>
      <c r="GQ330" s="107"/>
      <c r="GR330" s="414"/>
      <c r="GS330" s="414"/>
      <c r="GT330" s="108"/>
      <c r="GU330" s="100"/>
      <c r="GV330" s="106"/>
      <c r="GW330" s="107"/>
      <c r="GX330" s="414"/>
      <c r="GY330" s="414"/>
      <c r="GZ330" s="108"/>
      <c r="HA330" s="100"/>
      <c r="HB330" s="106"/>
      <c r="HC330" s="107"/>
      <c r="HD330" s="414"/>
      <c r="HE330" s="414"/>
      <c r="HF330" s="108"/>
      <c r="HG330" s="100"/>
      <c r="HH330" s="106"/>
      <c r="HI330" s="107"/>
      <c r="HJ330" s="414"/>
      <c r="HK330" s="414"/>
      <c r="HL330" s="108"/>
      <c r="HM330" s="100"/>
      <c r="HN330" s="106"/>
      <c r="HO330" s="107"/>
      <c r="HP330" s="414"/>
      <c r="HQ330" s="414"/>
      <c r="HR330" s="108"/>
      <c r="HS330" s="100"/>
      <c r="HT330" s="106"/>
      <c r="HU330" s="107"/>
      <c r="HV330" s="414"/>
      <c r="HW330" s="414"/>
      <c r="HX330" s="108"/>
      <c r="HY330" s="100"/>
      <c r="HZ330" s="106"/>
      <c r="IA330" s="107"/>
      <c r="IB330" s="414"/>
      <c r="IC330" s="414"/>
      <c r="ID330" s="108"/>
      <c r="IE330" s="100"/>
      <c r="IF330" s="106"/>
      <c r="IG330" s="107"/>
      <c r="IH330" s="414"/>
      <c r="II330" s="414"/>
      <c r="IJ330" s="108"/>
      <c r="IK330" s="100"/>
      <c r="IL330" s="106"/>
      <c r="IM330" s="107"/>
      <c r="IN330" s="105"/>
    </row>
    <row r="331" spans="1:248" s="92" customFormat="1" ht="15.75" customHeight="1">
      <c r="A331" s="277" t="s">
        <v>178</v>
      </c>
      <c r="B331" s="421" t="str">
        <f t="shared" ref="B331:B345" si="24">IF(H$1=1,I331,J331)</f>
        <v xml:space="preserve">Betriebsmittel/Einrichtungen (Prozeßschritt 5) </v>
      </c>
      <c r="C331" s="422"/>
      <c r="D331" s="422"/>
      <c r="E331" s="422"/>
      <c r="F331" s="423"/>
      <c r="H331" s="646"/>
      <c r="I331" s="97" t="s">
        <v>357</v>
      </c>
      <c r="J331" s="97" t="s">
        <v>358</v>
      </c>
    </row>
    <row r="332" spans="1:248" s="92" customFormat="1" ht="25.5" customHeight="1">
      <c r="A332" s="279" t="s">
        <v>181</v>
      </c>
      <c r="B332" s="408" t="str">
        <f t="shared" si="24"/>
        <v>Werden mit den Fertigungseinrichtungen/Werkzeugen die produktspezifischen Qualitätsforderungen erfüllt?</v>
      </c>
      <c r="C332" s="409"/>
      <c r="D332" s="417"/>
      <c r="E332" s="418"/>
      <c r="F332" s="412"/>
      <c r="H332" s="646"/>
      <c r="I332" s="97" t="s">
        <v>182</v>
      </c>
      <c r="J332" s="97" t="s">
        <v>183</v>
      </c>
    </row>
    <row r="333" spans="1:248" s="102" customFormat="1" ht="43.5" customHeight="1">
      <c r="A333" s="280"/>
      <c r="B333" s="410" t="str">
        <f t="shared" si="24"/>
        <v>­ Maschinen-/Prozeßfähgikeitsnachweise für wichtige Merkmale/
  prozeßbestimmende Parameter
­ Zwangssteuerung/Regelung wichtiger Parameter</v>
      </c>
      <c r="C333" s="411"/>
      <c r="D333" s="419"/>
      <c r="E333" s="420"/>
      <c r="F333" s="413"/>
      <c r="H333" s="650"/>
      <c r="I333" s="97" t="s">
        <v>184</v>
      </c>
      <c r="J333" s="109" t="s">
        <v>185</v>
      </c>
    </row>
    <row r="334" spans="1:248" s="102" customFormat="1" ht="38.25" customHeight="1">
      <c r="A334" s="279" t="s">
        <v>186</v>
      </c>
      <c r="B334" s="408" t="str">
        <f t="shared" si="24"/>
        <v>Können mit den eingesetzten Meß-, und Prüfeinrichtungen die Qualitätsforderungen während der Serienfertigung wirksam überwacht werden?</v>
      </c>
      <c r="C334" s="409"/>
      <c r="D334" s="417"/>
      <c r="E334" s="418"/>
      <c r="F334" s="412"/>
      <c r="H334" s="650"/>
      <c r="I334" s="97" t="s">
        <v>187</v>
      </c>
      <c r="J334" s="97" t="s">
        <v>188</v>
      </c>
    </row>
    <row r="335" spans="1:248" s="102" customFormat="1" ht="38.25" customHeight="1">
      <c r="A335" s="280"/>
      <c r="B335" s="410" t="str">
        <f t="shared" si="24"/>
        <v>­ Meßgenauigkeit/Prüfmittelfähigkeit
­ Datenerfassung und Auswertbarkeit</v>
      </c>
      <c r="C335" s="411"/>
      <c r="D335" s="419"/>
      <c r="E335" s="420"/>
      <c r="F335" s="413"/>
      <c r="H335" s="650"/>
      <c r="I335" s="97" t="s">
        <v>189</v>
      </c>
      <c r="J335" s="109" t="s">
        <v>190</v>
      </c>
    </row>
    <row r="336" spans="1:248" s="102" customFormat="1" ht="12.75" customHeight="1">
      <c r="A336" s="279" t="s">
        <v>191</v>
      </c>
      <c r="B336" s="408" t="str">
        <f t="shared" si="24"/>
        <v>Sind die Arbeits-, und Prüfplätze den Erfordernissen angemessen?</v>
      </c>
      <c r="C336" s="409"/>
      <c r="D336" s="417"/>
      <c r="E336" s="418"/>
      <c r="F336" s="412"/>
      <c r="H336" s="650"/>
      <c r="I336" s="97" t="s">
        <v>192</v>
      </c>
      <c r="J336" s="97" t="s">
        <v>193</v>
      </c>
    </row>
    <row r="337" spans="1:10" s="102" customFormat="1" ht="396.75" customHeight="1">
      <c r="A337" s="280"/>
      <c r="B337" s="410" t="str">
        <f t="shared" si="24"/>
        <v>­ Ergonomie
­ Beleuchtung
­ Ordnung und Sauberkeit
- Nacharbeitsplatz</v>
      </c>
      <c r="C337" s="411"/>
      <c r="D337" s="419"/>
      <c r="E337" s="420"/>
      <c r="F337" s="413"/>
      <c r="H337" s="650"/>
      <c r="I337" s="97" t="s">
        <v>194</v>
      </c>
      <c r="J337" s="109" t="s">
        <v>195</v>
      </c>
    </row>
    <row r="338" spans="1:10" s="102" customFormat="1" ht="25.5" customHeight="1">
      <c r="A338" s="279" t="s">
        <v>196</v>
      </c>
      <c r="B338" s="408" t="str">
        <f t="shared" si="24"/>
        <v>Sind in den Fertigungs- und Prüfunterlagen die relevanten Angaben vollständig aufgeführt und sind sie eingehalten?</v>
      </c>
      <c r="C338" s="409"/>
      <c r="D338" s="417"/>
      <c r="E338" s="418"/>
      <c r="F338" s="412"/>
      <c r="H338" s="650"/>
      <c r="I338" s="97" t="s">
        <v>197</v>
      </c>
      <c r="J338" s="97" t="s">
        <v>198</v>
      </c>
    </row>
    <row r="339" spans="1:10" s="102" customFormat="1" ht="87" customHeight="1">
      <c r="A339" s="280"/>
      <c r="B339" s="410" t="str">
        <f t="shared" si="24"/>
        <v>­ Prozeßparameter (z. B.: Drücke, Temperaturen, Zeiten,
  Geschwindigkeiten)
­ Prüfvorgaben (wichtige Merkmale, Prüfmittel, Methoden, Prüfhäufigkeiten)
­ Eingriffsgrenzen in Prozeßregelkarten
­ Maschinen- und Prozeßfähigkeitsnachweise</v>
      </c>
      <c r="C339" s="411"/>
      <c r="D339" s="419"/>
      <c r="E339" s="420"/>
      <c r="F339" s="413"/>
      <c r="H339" s="650"/>
      <c r="I339" s="109" t="s">
        <v>199</v>
      </c>
      <c r="J339" s="109" t="s">
        <v>200</v>
      </c>
    </row>
    <row r="340" spans="1:10" s="102" customFormat="1" ht="12.75" customHeight="1">
      <c r="A340" s="279" t="s">
        <v>201</v>
      </c>
      <c r="B340" s="408" t="str">
        <f t="shared" si="24"/>
        <v>Sind für Einstellarbeiten die erforderlichen Hilfsmittel vorhanden?</v>
      </c>
      <c r="C340" s="409"/>
      <c r="D340" s="417"/>
      <c r="E340" s="418"/>
      <c r="F340" s="412"/>
      <c r="H340" s="650"/>
      <c r="I340" s="97" t="s">
        <v>202</v>
      </c>
      <c r="J340" s="97" t="s">
        <v>203</v>
      </c>
    </row>
    <row r="341" spans="1:10" s="102" customFormat="1" ht="357" customHeight="1">
      <c r="A341" s="280"/>
      <c r="B341" s="410" t="str">
        <f t="shared" si="24"/>
        <v>­ Einstellpläne
­ Einrichthilfen/Vergleichshilfen</v>
      </c>
      <c r="C341" s="411"/>
      <c r="D341" s="419"/>
      <c r="E341" s="420"/>
      <c r="F341" s="413"/>
      <c r="H341" s="650"/>
      <c r="I341" s="97" t="s">
        <v>204</v>
      </c>
      <c r="J341" s="109" t="s">
        <v>205</v>
      </c>
    </row>
    <row r="342" spans="1:10" s="102" customFormat="1" ht="25.5" customHeight="1">
      <c r="A342" s="279" t="s">
        <v>206</v>
      </c>
      <c r="B342" s="408" t="str">
        <f t="shared" si="24"/>
        <v>Erfolgt eine Freigabe von Fertigungsanläufen und werden Einstelldaten sowie Abweichungen erfaßt?</v>
      </c>
      <c r="C342" s="409"/>
      <c r="D342" s="417"/>
      <c r="E342" s="418"/>
      <c r="F342" s="412"/>
      <c r="H342" s="650"/>
      <c r="I342" s="97" t="s">
        <v>207</v>
      </c>
      <c r="J342" s="97" t="s">
        <v>208</v>
      </c>
    </row>
    <row r="343" spans="1:10" s="102" customFormat="1" ht="89.25" customHeight="1">
      <c r="A343" s="280"/>
      <c r="B343" s="410" t="str">
        <f t="shared" si="24"/>
        <v>­ Neues, geändertes Produkt
­ Stillstand der Einrichtung/Prozeßunterbrechung
­ Reparatur, Werkzeugwechsel
­ Materialwechsel (z. B. Chargenwechsel)
­ Geänderte Fertigungsparameter
­ Ordnung und Sauberkeit am Arbeitsplatz</v>
      </c>
      <c r="C343" s="411"/>
      <c r="D343" s="419"/>
      <c r="E343" s="420"/>
      <c r="F343" s="413"/>
      <c r="H343" s="650"/>
      <c r="I343" s="97" t="s">
        <v>209</v>
      </c>
      <c r="J343" s="97" t="s">
        <v>210</v>
      </c>
    </row>
    <row r="344" spans="1:10" s="102" customFormat="1" ht="25.5" customHeight="1">
      <c r="A344" s="279" t="s">
        <v>211</v>
      </c>
      <c r="B344" s="408" t="str">
        <f t="shared" si="24"/>
        <v>Sind die erforderlichen Korrekturmaßnahmen termingerecht realisiert und auf Wirksamkeit überprüft?</v>
      </c>
      <c r="C344" s="409"/>
      <c r="D344" s="417"/>
      <c r="E344" s="418"/>
      <c r="F344" s="412"/>
      <c r="H344" s="650"/>
      <c r="I344" s="97" t="s">
        <v>234</v>
      </c>
      <c r="J344" s="97" t="s">
        <v>235</v>
      </c>
    </row>
    <row r="345" spans="1:10" s="102" customFormat="1" ht="70.5" customHeight="1">
      <c r="A345" s="280"/>
      <c r="B345" s="410" t="str">
        <f t="shared" si="24"/>
        <v>­ Risikoanalyse (Prozeß-FMEA) Fehleranalysen
­ Verbesserungsprogramme aus Audits
­ Schnittstellengespräche intern/extern
­ Interne Beanstandungen 
­ Kundenbeanstandungen</v>
      </c>
      <c r="C345" s="411"/>
      <c r="D345" s="419"/>
      <c r="E345" s="420"/>
      <c r="F345" s="413"/>
      <c r="H345" s="650"/>
      <c r="I345" s="97" t="s">
        <v>236</v>
      </c>
      <c r="J345" s="109" t="s">
        <v>237</v>
      </c>
    </row>
    <row r="346" spans="1:10" s="92" customFormat="1" ht="15.75" customHeight="1">
      <c r="A346" s="277" t="s">
        <v>238</v>
      </c>
      <c r="B346" s="421" t="str">
        <f t="shared" ref="B346:B356" si="25">IF(H$1=1,I346,J346)</f>
        <v>Transport/Teilehandling/Lagerung/Verpack. (Prozeßschr. 5)</v>
      </c>
      <c r="C346" s="422"/>
      <c r="D346" s="422"/>
      <c r="E346" s="422"/>
      <c r="F346" s="423"/>
      <c r="H346" s="646"/>
      <c r="I346" s="97" t="s">
        <v>359</v>
      </c>
      <c r="J346" s="109" t="s">
        <v>360</v>
      </c>
    </row>
    <row r="347" spans="1:10" s="92" customFormat="1" ht="25.5" customHeight="1">
      <c r="A347" s="279" t="s">
        <v>241</v>
      </c>
      <c r="B347" s="408" t="str">
        <f t="shared" si="25"/>
        <v>Sind die Mengen/Fertigungslosgrößen auf den Bedarf abgestimmt und werden sie gezielt zum nächsten Arbeitsgang weitergeleitet?</v>
      </c>
      <c r="C347" s="409"/>
      <c r="D347" s="417"/>
      <c r="E347" s="418"/>
      <c r="F347" s="412"/>
      <c r="H347" s="646"/>
      <c r="I347" s="97" t="s">
        <v>242</v>
      </c>
      <c r="J347" s="97" t="s">
        <v>243</v>
      </c>
    </row>
    <row r="348" spans="1:10" s="102" customFormat="1" ht="48" customHeight="1">
      <c r="A348" s="280"/>
      <c r="B348" s="410" t="str">
        <f t="shared" si="25"/>
        <v xml:space="preserve">­ Ausreichend geeignete Transportmittel
­ Definierte Lagerplätze
­ Nur Weitergabe von i. O. Teilen </v>
      </c>
      <c r="C348" s="411"/>
      <c r="D348" s="419"/>
      <c r="E348" s="420"/>
      <c r="F348" s="413"/>
      <c r="H348" s="650"/>
      <c r="I348" s="97" t="s">
        <v>244</v>
      </c>
      <c r="J348" s="109" t="s">
        <v>245</v>
      </c>
    </row>
    <row r="349" spans="1:10" s="102" customFormat="1" ht="38.25" customHeight="1">
      <c r="A349" s="279" t="s">
        <v>246</v>
      </c>
      <c r="B349" s="408" t="str">
        <f t="shared" si="25"/>
        <v>Werden Produkte/Bauteile zweckentsprechend gelagert und sind die Transportmittel/ Verpackungseinrichtungen auf die speziellen Eigenschaften der Produkt/Bauteile abgestimmt?</v>
      </c>
      <c r="C349" s="409"/>
      <c r="D349" s="417"/>
      <c r="E349" s="418"/>
      <c r="F349" s="412"/>
      <c r="H349" s="650"/>
      <c r="I349" s="97" t="s">
        <v>247</v>
      </c>
      <c r="J349" s="97" t="s">
        <v>248</v>
      </c>
    </row>
    <row r="350" spans="1:10" s="102" customFormat="1" ht="409.5">
      <c r="A350" s="280"/>
      <c r="B350" s="410" t="str">
        <f t="shared" si="25"/>
        <v>­ Lagermengen
­ Schutz vor Beschädigung
­ Ordnung, Sauberkeit, Überfüllung (Lagerplätze, Behälter)
- FiFo</v>
      </c>
      <c r="C350" s="411"/>
      <c r="D350" s="419"/>
      <c r="E350" s="420"/>
      <c r="F350" s="413"/>
      <c r="H350" s="650"/>
      <c r="I350" s="97" t="s">
        <v>249</v>
      </c>
      <c r="J350" s="109" t="s">
        <v>250</v>
      </c>
    </row>
    <row r="351" spans="1:10" s="102" customFormat="1" ht="39" customHeight="1">
      <c r="A351" s="279" t="s">
        <v>251</v>
      </c>
      <c r="B351" s="408" t="str">
        <f t="shared" si="25"/>
        <v>Werden Ausschuß-, Nacharbeits- und Einrichtteile sowie innerbetriebliche Restmengen konsequent separiert und gekennzeichnet?</v>
      </c>
      <c r="C351" s="409"/>
      <c r="D351" s="417"/>
      <c r="E351" s="418"/>
      <c r="F351" s="412"/>
      <c r="H351" s="650"/>
      <c r="I351" s="97" t="s">
        <v>252</v>
      </c>
      <c r="J351" s="97" t="s">
        <v>253</v>
      </c>
    </row>
    <row r="352" spans="1:10" s="102" customFormat="1" ht="92.25" customHeight="1">
      <c r="A352" s="280"/>
      <c r="B352" s="410" t="str">
        <f t="shared" si="25"/>
        <v>­ Sperrlager, Sperrbereiche
­ Gekennzeichnete Behälter für Ausschuß, Nacharbeit und Einrichtteile
­ Fehlerhafte Produkte und Fehlermerkmale
­ Kennzeichnung
­ Definierte Ausschleuse-/Nacharbeitsstationen in der Fertigung</v>
      </c>
      <c r="C352" s="411"/>
      <c r="D352" s="419"/>
      <c r="E352" s="420"/>
      <c r="F352" s="413"/>
      <c r="H352" s="650"/>
      <c r="I352" s="97" t="s">
        <v>254</v>
      </c>
      <c r="J352" s="109" t="s">
        <v>255</v>
      </c>
    </row>
    <row r="353" spans="1:10" s="102" customFormat="1" ht="25.5" customHeight="1">
      <c r="A353" s="279" t="s">
        <v>256</v>
      </c>
      <c r="B353" s="408" t="str">
        <f t="shared" si="25"/>
        <v>Ist der Material- und Teilefluß gegen Vermischung/Verwechslung abgesichert und die Rückverfolgbarkeit gewährleistet?</v>
      </c>
      <c r="C353" s="409"/>
      <c r="D353" s="417"/>
      <c r="E353" s="418"/>
      <c r="F353" s="412"/>
      <c r="H353" s="650"/>
      <c r="I353" s="97" t="s">
        <v>257</v>
      </c>
      <c r="J353" s="97" t="s">
        <v>258</v>
      </c>
    </row>
    <row r="354" spans="1:10" s="102" customFormat="1" ht="102.75" customHeight="1">
      <c r="A354" s="280"/>
      <c r="B354" s="410" t="str">
        <f t="shared" si="25"/>
        <v>­ Teilekennzeichnung
­ Kennzeichnung des Arbeits-, Prüf- und Verwendungsstatus
­ Chargenkennzeichnung
­ Verfallsdatum
­ Entfernung ungültiger Kennzeichnungen
­ Arbeitspapiere mit Teile-/Produktionsstammdaten.
­ Konstruktionsstand, Vormaterial und Fertigprodukte</v>
      </c>
      <c r="C354" s="411"/>
      <c r="D354" s="419"/>
      <c r="E354" s="420"/>
      <c r="F354" s="413"/>
      <c r="H354" s="650"/>
      <c r="I354" s="97" t="s">
        <v>259</v>
      </c>
      <c r="J354" s="109" t="s">
        <v>260</v>
      </c>
    </row>
    <row r="355" spans="1:10" s="102" customFormat="1" ht="25.5" customHeight="1">
      <c r="A355" s="279" t="s">
        <v>261</v>
      </c>
      <c r="B355" s="408" t="str">
        <f t="shared" si="25"/>
        <v>Werden Werkzeuge, Einrichtungen und Prüfmittel sachgemäß gelagert?</v>
      </c>
      <c r="C355" s="409"/>
      <c r="D355" s="417"/>
      <c r="E355" s="418"/>
      <c r="F355" s="412"/>
      <c r="H355" s="650"/>
      <c r="I355" s="97" t="s">
        <v>262</v>
      </c>
      <c r="J355" s="97" t="s">
        <v>263</v>
      </c>
    </row>
    <row r="356" spans="1:10" s="102" customFormat="1" ht="104.25" customHeight="1">
      <c r="A356" s="280"/>
      <c r="B356" s="410" t="str">
        <f t="shared" si="25"/>
        <v xml:space="preserve">­ Beschädigungssichere Lagerung
­ Ordnung und Sauberkeit
­ Definierter Lagerort
­ Verwaltete Ausgabe
­ Umwelteinflüsse
­ Kennzeichnung
­ Definierter Freigabe- und Änderungsstand. </v>
      </c>
      <c r="C356" s="411"/>
      <c r="D356" s="419"/>
      <c r="E356" s="420"/>
      <c r="F356" s="413"/>
      <c r="H356" s="650"/>
      <c r="I356" s="97" t="s">
        <v>264</v>
      </c>
      <c r="J356" s="109" t="s">
        <v>265</v>
      </c>
    </row>
    <row r="357" spans="1:10" s="92" customFormat="1" ht="15.75" customHeight="1">
      <c r="A357" s="277" t="s">
        <v>266</v>
      </c>
      <c r="B357" s="421" t="str">
        <f t="shared" ref="B357:B369" si="26">IF(H$1=1,I357,J357)</f>
        <v>Fehleranalyse/Korrektur/Kont. Verbesserung (Prozeßschr. 5)</v>
      </c>
      <c r="C357" s="422"/>
      <c r="D357" s="422"/>
      <c r="E357" s="422"/>
      <c r="F357" s="423"/>
      <c r="H357" s="646"/>
      <c r="I357" s="97" t="s">
        <v>361</v>
      </c>
      <c r="J357" s="97" t="s">
        <v>362</v>
      </c>
    </row>
    <row r="358" spans="1:10" s="92" customFormat="1" ht="25.5" customHeight="1">
      <c r="A358" s="279" t="s">
        <v>269</v>
      </c>
      <c r="B358" s="408" t="str">
        <f t="shared" si="26"/>
        <v>Werden Qualitäts- und Prozeßdaten vollständig und auswertbar erfaßt?</v>
      </c>
      <c r="C358" s="409"/>
      <c r="D358" s="417"/>
      <c r="E358" s="418"/>
      <c r="F358" s="412"/>
      <c r="H358" s="646"/>
      <c r="I358" s="97" t="s">
        <v>270</v>
      </c>
      <c r="J358" s="97" t="s">
        <v>271</v>
      </c>
    </row>
    <row r="359" spans="1:10" s="102" customFormat="1" ht="409.5">
      <c r="A359" s="280"/>
      <c r="B359" s="410" t="str">
        <f t="shared" si="26"/>
        <v xml:space="preserve">­ Urwertkarten
­ Fehlersammelkarten 
­ Regelkarten 
­ Datenerfassung </v>
      </c>
      <c r="C359" s="411"/>
      <c r="D359" s="419"/>
      <c r="E359" s="420"/>
      <c r="F359" s="413"/>
      <c r="H359" s="650"/>
      <c r="I359" s="97" t="s">
        <v>272</v>
      </c>
      <c r="J359" s="109" t="s">
        <v>273</v>
      </c>
    </row>
    <row r="360" spans="1:10" s="102" customFormat="1" ht="25.5" customHeight="1">
      <c r="A360" s="279" t="s">
        <v>274</v>
      </c>
      <c r="B360" s="408" t="str">
        <f t="shared" si="26"/>
        <v>Werden die Qualitäts- und Prozeßdaten statistisch ausgewertet und Verbesserungsprogramme daraus abgeleitet?</v>
      </c>
      <c r="C360" s="409"/>
      <c r="D360" s="417"/>
      <c r="E360" s="418"/>
      <c r="F360" s="412"/>
      <c r="H360" s="650"/>
      <c r="I360" s="97" t="s">
        <v>275</v>
      </c>
      <c r="J360" s="97" t="s">
        <v>276</v>
      </c>
    </row>
    <row r="361" spans="1:10" s="102" customFormat="1" ht="369" customHeight="1">
      <c r="A361" s="280"/>
      <c r="B361" s="410" t="str">
        <f t="shared" si="26"/>
        <v>­ Prozeßfähigkeiten
­ Fehlerarten/Fehlerhäufigkeiten 
­ Fehlerkosten (Nichtkonformität)
­ Prozeßparameter
­ Ausschuß/Nacharbeit</v>
      </c>
      <c r="C361" s="411"/>
      <c r="D361" s="419"/>
      <c r="E361" s="420"/>
      <c r="F361" s="413"/>
      <c r="H361" s="650"/>
      <c r="I361" s="97" t="s">
        <v>277</v>
      </c>
      <c r="J361" s="109" t="s">
        <v>278</v>
      </c>
    </row>
    <row r="362" spans="1:10" s="102" customFormat="1" ht="41.25" customHeight="1">
      <c r="A362" s="279" t="s">
        <v>279</v>
      </c>
      <c r="B362" s="408" t="str">
        <f t="shared" si="26"/>
        <v>Werden bei Abweichungen von Produkt- und Prozeßforderungen die Ursachen analysiert und die Korrekturmaßnahmen auf Wirksamkeit überprüft?</v>
      </c>
      <c r="C362" s="409"/>
      <c r="D362" s="417"/>
      <c r="E362" s="418"/>
      <c r="F362" s="412"/>
      <c r="H362" s="650"/>
      <c r="I362" s="97" t="s">
        <v>280</v>
      </c>
      <c r="J362" s="97" t="s">
        <v>281</v>
      </c>
    </row>
    <row r="363" spans="1:10" s="102" customFormat="1" ht="73.5" customHeight="1">
      <c r="A363" s="280"/>
      <c r="B363" s="410" t="str">
        <f t="shared" si="26"/>
        <v>­ Ergänzende Dimensions-, Werkstoff-, Funktions- Dauerprüfungen 
­ Ursachen-/Wirkungsdiagramm
­ FMEA/Fehleranalyse
­ Prozeßfähigkeitsanalyse
­ Q-Zirkel</v>
      </c>
      <c r="C363" s="411"/>
      <c r="D363" s="419"/>
      <c r="E363" s="420"/>
      <c r="F363" s="413"/>
      <c r="H363" s="650"/>
      <c r="I363" s="97" t="s">
        <v>282</v>
      </c>
      <c r="J363" s="109" t="s">
        <v>283</v>
      </c>
    </row>
    <row r="364" spans="1:10" s="102" customFormat="1" ht="12.75" customHeight="1">
      <c r="A364" s="279" t="s">
        <v>284</v>
      </c>
      <c r="B364" s="408" t="str">
        <f t="shared" si="26"/>
        <v>Werden Prozesse und Produkte regelmäßig auditiert?</v>
      </c>
      <c r="C364" s="409"/>
      <c r="D364" s="417"/>
      <c r="E364" s="418"/>
      <c r="F364" s="412"/>
      <c r="H364" s="650"/>
      <c r="I364" s="97" t="s">
        <v>285</v>
      </c>
      <c r="J364" s="97" t="s">
        <v>286</v>
      </c>
    </row>
    <row r="365" spans="1:10" s="102" customFormat="1" ht="131.25" customHeight="1">
      <c r="A365" s="280"/>
      <c r="B365" s="410" t="str">
        <f t="shared" si="26"/>
        <v>­ Neue Projekte/Prozesse/Produkte
­ Nichterfüllung von Qualitätsforderungen (intern/extern)
­ Nachweisführung der Einhaltung von Qualitätsforderungen
­ Aufzeigen von Verbesserungspotentialen.
­ Kundenforderungen
­ Wichtige Merkmale
­ Funktion
­ Prozeßparameter/-fähigkeiten
­ Festgelegte Prozeß-/Verfahrensabläufe</v>
      </c>
      <c r="C365" s="411"/>
      <c r="D365" s="419"/>
      <c r="E365" s="420"/>
      <c r="F365" s="413"/>
      <c r="H365" s="650"/>
      <c r="I365" s="97" t="s">
        <v>287</v>
      </c>
      <c r="J365" s="109" t="s">
        <v>288</v>
      </c>
    </row>
    <row r="366" spans="1:10" s="102" customFormat="1" ht="12.75" customHeight="1">
      <c r="A366" s="279" t="s">
        <v>289</v>
      </c>
      <c r="B366" s="408" t="str">
        <f t="shared" si="26"/>
        <v>Unterliegen Produkt und Prozeß kontinuierlicher Verbesserung?</v>
      </c>
      <c r="C366" s="409"/>
      <c r="D366" s="417"/>
      <c r="E366" s="418"/>
      <c r="F366" s="412"/>
      <c r="H366" s="650"/>
      <c r="I366" s="97" t="s">
        <v>290</v>
      </c>
      <c r="J366" s="97" t="s">
        <v>291</v>
      </c>
    </row>
    <row r="367" spans="1:10" s="102" customFormat="1" ht="57.75" customHeight="1">
      <c r="A367" s="280"/>
      <c r="B367" s="410" t="str">
        <f t="shared" si="26"/>
        <v>­ Kostenoptimierung
­ Reduzierung von Verschwendung (z. B. Ausschuß und Nacharbeit, 
  Energie und Prozeßstoffe)
­ Verbesserung der Prozeßsicherheit, (z. B. Prozeßablaufanalyse)</v>
      </c>
      <c r="C367" s="411"/>
      <c r="D367" s="419"/>
      <c r="E367" s="420"/>
      <c r="F367" s="413"/>
      <c r="H367" s="650"/>
      <c r="I367" s="97" t="s">
        <v>292</v>
      </c>
      <c r="J367" s="109" t="s">
        <v>293</v>
      </c>
    </row>
    <row r="368" spans="1:10" s="102" customFormat="1" ht="25.5" customHeight="1">
      <c r="A368" s="279" t="s">
        <v>294</v>
      </c>
      <c r="B368" s="408" t="str">
        <f t="shared" si="26"/>
        <v>Sind für Produkt und Prozeß Zielvorgaben vorhanden und wird die Einhaltung überwacht?</v>
      </c>
      <c r="C368" s="409"/>
      <c r="D368" s="417"/>
      <c r="E368" s="418"/>
      <c r="F368" s="412"/>
      <c r="H368" s="650"/>
      <c r="I368" s="97" t="s">
        <v>295</v>
      </c>
      <c r="J368" s="97" t="s">
        <v>296</v>
      </c>
    </row>
    <row r="369" spans="1:248" s="102" customFormat="1" ht="15" customHeight="1">
      <c r="A369" s="280"/>
      <c r="B369" s="410" t="str">
        <f t="shared" si="26"/>
        <v>­ Qualitätskennzahlen (z. B. Fehlerraten, Auditergebnisse</v>
      </c>
      <c r="C369" s="411"/>
      <c r="D369" s="419"/>
      <c r="E369" s="420"/>
      <c r="F369" s="413"/>
      <c r="H369" s="650"/>
      <c r="I369" s="97" t="s">
        <v>297</v>
      </c>
      <c r="J369" s="97" t="s">
        <v>298</v>
      </c>
    </row>
    <row r="370" spans="1:248" s="92" customFormat="1" ht="16.5" customHeight="1">
      <c r="A370" s="278"/>
      <c r="B370" s="424"/>
      <c r="C370" s="425"/>
      <c r="D370" s="425"/>
      <c r="E370" s="425"/>
      <c r="F370" s="426"/>
      <c r="H370" s="646"/>
      <c r="I370" s="97"/>
      <c r="J370" s="97"/>
    </row>
    <row r="371" spans="1:248" s="102" customFormat="1" ht="15.75" customHeight="1">
      <c r="A371" s="277" t="s">
        <v>147</v>
      </c>
      <c r="B371" s="415" t="str">
        <f t="shared" ref="B371:B382" si="27">IF(H$1=1,I371,J371)</f>
        <v>Produktion Prozeßschritt 6:</v>
      </c>
      <c r="C371" s="416"/>
      <c r="D371" s="427"/>
      <c r="E371" s="428"/>
      <c r="F371" s="429"/>
      <c r="G371" s="106"/>
      <c r="H371" s="651"/>
      <c r="I371" s="97" t="s">
        <v>363</v>
      </c>
      <c r="J371" s="109" t="s">
        <v>364</v>
      </c>
      <c r="K371" s="100"/>
      <c r="L371" s="106"/>
      <c r="M371" s="107"/>
      <c r="N371" s="414"/>
      <c r="O371" s="414"/>
      <c r="P371" s="108"/>
      <c r="Q371" s="100"/>
      <c r="R371" s="106"/>
      <c r="S371" s="107"/>
      <c r="T371" s="414"/>
      <c r="U371" s="414"/>
      <c r="V371" s="108"/>
      <c r="W371" s="100"/>
      <c r="X371" s="106"/>
      <c r="Y371" s="107"/>
      <c r="Z371" s="414"/>
      <c r="AA371" s="414"/>
      <c r="AB371" s="108"/>
      <c r="AC371" s="100"/>
      <c r="AD371" s="106"/>
      <c r="AE371" s="107"/>
      <c r="AF371" s="414"/>
      <c r="AG371" s="414"/>
      <c r="AH371" s="108"/>
      <c r="AI371" s="100"/>
      <c r="AJ371" s="106"/>
      <c r="AK371" s="107"/>
      <c r="AL371" s="414"/>
      <c r="AM371" s="414"/>
      <c r="AN371" s="108"/>
      <c r="AO371" s="100"/>
      <c r="AP371" s="106"/>
      <c r="AQ371" s="107"/>
      <c r="AR371" s="414"/>
      <c r="AS371" s="414"/>
      <c r="AT371" s="108"/>
      <c r="AU371" s="100"/>
      <c r="AV371" s="106"/>
      <c r="AW371" s="107"/>
      <c r="AX371" s="414"/>
      <c r="AY371" s="414"/>
      <c r="AZ371" s="108"/>
      <c r="BA371" s="100"/>
      <c r="BB371" s="106"/>
      <c r="BC371" s="107"/>
      <c r="BD371" s="414"/>
      <c r="BE371" s="414"/>
      <c r="BF371" s="108"/>
      <c r="BG371" s="100"/>
      <c r="BH371" s="106"/>
      <c r="BI371" s="107"/>
      <c r="BJ371" s="414"/>
      <c r="BK371" s="414"/>
      <c r="BL371" s="108"/>
      <c r="BM371" s="100"/>
      <c r="BN371" s="106"/>
      <c r="BO371" s="107"/>
      <c r="BP371" s="414"/>
      <c r="BQ371" s="414"/>
      <c r="BR371" s="108"/>
      <c r="BS371" s="100"/>
      <c r="BT371" s="106"/>
      <c r="BU371" s="107"/>
      <c r="BV371" s="414"/>
      <c r="BW371" s="414"/>
      <c r="BX371" s="108"/>
      <c r="BY371" s="100"/>
      <c r="BZ371" s="106"/>
      <c r="CA371" s="107"/>
      <c r="CB371" s="414"/>
      <c r="CC371" s="414"/>
      <c r="CD371" s="108"/>
      <c r="CE371" s="100"/>
      <c r="CF371" s="106"/>
      <c r="CG371" s="107"/>
      <c r="CH371" s="414"/>
      <c r="CI371" s="414"/>
      <c r="CJ371" s="108"/>
      <c r="CK371" s="100"/>
      <c r="CL371" s="106"/>
      <c r="CM371" s="107"/>
      <c r="CN371" s="414"/>
      <c r="CO371" s="414"/>
      <c r="CP371" s="108"/>
      <c r="CQ371" s="100"/>
      <c r="CR371" s="106"/>
      <c r="CS371" s="107"/>
      <c r="CT371" s="414"/>
      <c r="CU371" s="414"/>
      <c r="CV371" s="108"/>
      <c r="CW371" s="100"/>
      <c r="CX371" s="106"/>
      <c r="CY371" s="107"/>
      <c r="CZ371" s="414"/>
      <c r="DA371" s="414"/>
      <c r="DB371" s="108"/>
      <c r="DC371" s="100"/>
      <c r="DD371" s="106"/>
      <c r="DE371" s="107"/>
      <c r="DF371" s="414"/>
      <c r="DG371" s="414"/>
      <c r="DH371" s="108"/>
      <c r="DI371" s="100"/>
      <c r="DJ371" s="106"/>
      <c r="DK371" s="107"/>
      <c r="DL371" s="414"/>
      <c r="DM371" s="414"/>
      <c r="DN371" s="108"/>
      <c r="DO371" s="100"/>
      <c r="DP371" s="106"/>
      <c r="DQ371" s="107"/>
      <c r="DR371" s="414"/>
      <c r="DS371" s="414"/>
      <c r="DT371" s="108"/>
      <c r="DU371" s="100"/>
      <c r="DV371" s="106"/>
      <c r="DW371" s="107"/>
      <c r="DX371" s="414"/>
      <c r="DY371" s="414"/>
      <c r="DZ371" s="108"/>
      <c r="EA371" s="100"/>
      <c r="EB371" s="106"/>
      <c r="EC371" s="107"/>
      <c r="ED371" s="414"/>
      <c r="EE371" s="414"/>
      <c r="EF371" s="108"/>
      <c r="EG371" s="100"/>
      <c r="EH371" s="106"/>
      <c r="EI371" s="107"/>
      <c r="EJ371" s="414"/>
      <c r="EK371" s="414"/>
      <c r="EL371" s="108"/>
      <c r="EM371" s="100"/>
      <c r="EN371" s="106"/>
      <c r="EO371" s="107"/>
      <c r="EP371" s="414"/>
      <c r="EQ371" s="414"/>
      <c r="ER371" s="108"/>
      <c r="ES371" s="100"/>
      <c r="ET371" s="106"/>
      <c r="EU371" s="107"/>
      <c r="EV371" s="414"/>
      <c r="EW371" s="414"/>
      <c r="EX371" s="108"/>
      <c r="EY371" s="100"/>
      <c r="EZ371" s="106"/>
      <c r="FA371" s="107"/>
      <c r="FB371" s="414"/>
      <c r="FC371" s="414"/>
      <c r="FD371" s="108"/>
      <c r="FE371" s="100"/>
      <c r="FF371" s="106"/>
      <c r="FG371" s="107"/>
      <c r="FH371" s="414"/>
      <c r="FI371" s="414"/>
      <c r="FJ371" s="108"/>
      <c r="FK371" s="100"/>
      <c r="FL371" s="106"/>
      <c r="FM371" s="107"/>
      <c r="FN371" s="414"/>
      <c r="FO371" s="414"/>
      <c r="FP371" s="108"/>
      <c r="FQ371" s="100"/>
      <c r="FR371" s="106"/>
      <c r="FS371" s="107"/>
      <c r="FT371" s="414"/>
      <c r="FU371" s="414"/>
      <c r="FV371" s="108"/>
      <c r="FW371" s="100"/>
      <c r="FX371" s="106"/>
      <c r="FY371" s="107"/>
      <c r="FZ371" s="414"/>
      <c r="GA371" s="414"/>
      <c r="GB371" s="108"/>
      <c r="GC371" s="100"/>
      <c r="GD371" s="106"/>
      <c r="GE371" s="107"/>
      <c r="GF371" s="414"/>
      <c r="GG371" s="414"/>
      <c r="GH371" s="108"/>
      <c r="GI371" s="100"/>
      <c r="GJ371" s="106"/>
      <c r="GK371" s="107"/>
      <c r="GL371" s="414"/>
      <c r="GM371" s="414"/>
      <c r="GN371" s="108"/>
      <c r="GO371" s="100"/>
      <c r="GP371" s="106"/>
      <c r="GQ371" s="107"/>
      <c r="GR371" s="414"/>
      <c r="GS371" s="414"/>
      <c r="GT371" s="108"/>
      <c r="GU371" s="100"/>
      <c r="GV371" s="106"/>
      <c r="GW371" s="107"/>
      <c r="GX371" s="414"/>
      <c r="GY371" s="414"/>
      <c r="GZ371" s="108"/>
      <c r="HA371" s="100"/>
      <c r="HB371" s="106"/>
      <c r="HC371" s="107"/>
      <c r="HD371" s="414"/>
      <c r="HE371" s="414"/>
      <c r="HF371" s="108"/>
      <c r="HG371" s="100"/>
      <c r="HH371" s="106"/>
      <c r="HI371" s="107"/>
      <c r="HJ371" s="414"/>
      <c r="HK371" s="414"/>
      <c r="HL371" s="108"/>
      <c r="HM371" s="100"/>
      <c r="HN371" s="106"/>
      <c r="HO371" s="107"/>
      <c r="HP371" s="414"/>
      <c r="HQ371" s="414"/>
      <c r="HR371" s="108"/>
      <c r="HS371" s="100"/>
      <c r="HT371" s="106"/>
      <c r="HU371" s="107"/>
      <c r="HV371" s="414"/>
      <c r="HW371" s="414"/>
      <c r="HX371" s="108"/>
      <c r="HY371" s="100"/>
      <c r="HZ371" s="106"/>
      <c r="IA371" s="107"/>
      <c r="IB371" s="414"/>
      <c r="IC371" s="414"/>
      <c r="ID371" s="108"/>
      <c r="IE371" s="100"/>
      <c r="IF371" s="106"/>
      <c r="IG371" s="107"/>
      <c r="IH371" s="414"/>
      <c r="II371" s="414"/>
      <c r="IJ371" s="108"/>
      <c r="IK371" s="100"/>
      <c r="IL371" s="106"/>
      <c r="IM371" s="107"/>
      <c r="IN371" s="105"/>
    </row>
    <row r="372" spans="1:248" s="92" customFormat="1" ht="16.5" customHeight="1">
      <c r="A372" s="278" t="s">
        <v>150</v>
      </c>
      <c r="B372" s="424" t="str">
        <f t="shared" si="27"/>
        <v>Personal/Qualifikation (Prozeßschritt 6)</v>
      </c>
      <c r="C372" s="425"/>
      <c r="D372" s="425"/>
      <c r="E372" s="425"/>
      <c r="F372" s="426"/>
      <c r="H372" s="646"/>
      <c r="I372" s="97" t="s">
        <v>365</v>
      </c>
      <c r="J372" s="97" t="s">
        <v>366</v>
      </c>
    </row>
    <row r="373" spans="1:248" s="92" customFormat="1" ht="25.5" customHeight="1">
      <c r="A373" s="279" t="s">
        <v>153</v>
      </c>
      <c r="B373" s="408" t="str">
        <f t="shared" si="27"/>
        <v>Sind den Mitarbeitern Verantwortung und Befugnisse zur Überwachung der Produkt-/Prozeßqualität übertragen?</v>
      </c>
      <c r="C373" s="409"/>
      <c r="D373" s="417"/>
      <c r="E373" s="418"/>
      <c r="F373" s="412"/>
      <c r="H373" s="646"/>
      <c r="I373" s="97" t="s">
        <v>154</v>
      </c>
      <c r="J373" s="109" t="s">
        <v>155</v>
      </c>
    </row>
    <row r="374" spans="1:248" s="102" customFormat="1" ht="409.5">
      <c r="A374" s="280"/>
      <c r="B374" s="410" t="str">
        <f t="shared" si="27"/>
        <v>­ Werkerselbstprüfung
­ Sperrbefugnis</v>
      </c>
      <c r="C374" s="411"/>
      <c r="D374" s="419"/>
      <c r="E374" s="420"/>
      <c r="F374" s="413"/>
      <c r="H374" s="650"/>
      <c r="I374" s="97" t="s">
        <v>156</v>
      </c>
      <c r="J374" s="97" t="s">
        <v>157</v>
      </c>
    </row>
    <row r="375" spans="1:248" s="102" customFormat="1" ht="25.5" customHeight="1">
      <c r="A375" s="279" t="s">
        <v>158</v>
      </c>
      <c r="B375" s="408" t="str">
        <f t="shared" si="27"/>
        <v>Sind den Mitarbeitern Verantwortung und Befugnisse zu Fertigungseinrichtungen/Fertigungsumfeld übertragen?</v>
      </c>
      <c r="C375" s="409"/>
      <c r="D375" s="417"/>
      <c r="E375" s="418"/>
      <c r="F375" s="412"/>
      <c r="H375" s="650"/>
      <c r="I375" s="97" t="s">
        <v>159</v>
      </c>
      <c r="J375" s="109" t="s">
        <v>160</v>
      </c>
    </row>
    <row r="376" spans="1:248" s="102" customFormat="1" ht="51" customHeight="1">
      <c r="A376" s="280"/>
      <c r="B376" s="410" t="str">
        <f t="shared" si="27"/>
        <v xml:space="preserve">­ Ordnung und Sauberkeit
­ Reparatur und Wartung durchführen bzw. veranlassen
­ Einrichtung und Abgleich von Prüf-/Meßmittel durchführen/ veranlassen. </v>
      </c>
      <c r="C376" s="411"/>
      <c r="D376" s="419"/>
      <c r="E376" s="420"/>
      <c r="F376" s="413"/>
      <c r="H376" s="650"/>
      <c r="I376" s="97" t="s">
        <v>161</v>
      </c>
      <c r="J376" s="97" t="s">
        <v>162</v>
      </c>
    </row>
    <row r="377" spans="1:248" s="102" customFormat="1" ht="25.5" customHeight="1">
      <c r="A377" s="279" t="s">
        <v>163</v>
      </c>
      <c r="B377" s="408" t="str">
        <f t="shared" si="27"/>
        <v>Sind die Mitarbeiter geeignet, die gestellten Aufgaben zu erfüllen und wird deren Qualifikation aufrecht erhalten?</v>
      </c>
      <c r="C377" s="409"/>
      <c r="D377" s="432"/>
      <c r="E377" s="433"/>
      <c r="F377" s="412"/>
      <c r="H377" s="650"/>
      <c r="I377" s="97" t="s">
        <v>164</v>
      </c>
      <c r="J377" s="109" t="s">
        <v>165</v>
      </c>
    </row>
    <row r="378" spans="1:248" s="102" customFormat="1" ht="75.75" customHeight="1">
      <c r="A378" s="280"/>
      <c r="B378" s="410" t="str">
        <f t="shared" si="27"/>
        <v>­ Einweisungs-/Schulungs-/Qualifikationsnachweise zum Prozeß 
­ Eignungsnachweise (z. B. Schweißerzeugnisse, Sehtest, Staplerschein)
- Q-Matrix
- Schulungsplan</v>
      </c>
      <c r="C378" s="411"/>
      <c r="D378" s="434"/>
      <c r="E378" s="435"/>
      <c r="F378" s="413"/>
      <c r="H378" s="650"/>
      <c r="I378" s="97" t="s">
        <v>166</v>
      </c>
      <c r="J378" s="97" t="s">
        <v>167</v>
      </c>
    </row>
    <row r="379" spans="1:248" s="102" customFormat="1" ht="12.75" customHeight="1">
      <c r="A379" s="279" t="s">
        <v>168</v>
      </c>
      <c r="B379" s="408" t="str">
        <f t="shared" si="27"/>
        <v>Gibt es einen Personaleinsatzplan mit Vertreterregelung?</v>
      </c>
      <c r="C379" s="409"/>
      <c r="D379" s="417"/>
      <c r="E379" s="418"/>
      <c r="F379" s="412"/>
      <c r="H379" s="650"/>
      <c r="I379" s="97" t="s">
        <v>169</v>
      </c>
      <c r="J379" s="109" t="s">
        <v>170</v>
      </c>
    </row>
    <row r="380" spans="1:248" s="102" customFormat="1" ht="15.75" customHeight="1">
      <c r="A380" s="280"/>
      <c r="B380" s="410" t="str">
        <f t="shared" si="27"/>
        <v>- Schichtplan</v>
      </c>
      <c r="C380" s="411"/>
      <c r="D380" s="419"/>
      <c r="E380" s="420"/>
      <c r="F380" s="413"/>
      <c r="H380" s="650"/>
      <c r="I380" s="97" t="s">
        <v>171</v>
      </c>
      <c r="J380" s="97" t="s">
        <v>172</v>
      </c>
    </row>
    <row r="381" spans="1:248" s="102" customFormat="1" ht="25.5" customHeight="1">
      <c r="A381" s="279" t="s">
        <v>173</v>
      </c>
      <c r="B381" s="408" t="str">
        <f t="shared" si="27"/>
        <v>Sind lnstrumentarien zur Steigerung der Mitarbeitermotivation wirksam eingesetzt?</v>
      </c>
      <c r="C381" s="409"/>
      <c r="D381" s="417"/>
      <c r="E381" s="418"/>
      <c r="F381" s="412"/>
      <c r="H381" s="650"/>
      <c r="I381" s="97" t="s">
        <v>174</v>
      </c>
      <c r="J381" s="109" t="s">
        <v>175</v>
      </c>
    </row>
    <row r="382" spans="1:248" s="102" customFormat="1" ht="30" customHeight="1">
      <c r="A382" s="280"/>
      <c r="B382" s="410" t="str">
        <f t="shared" si="27"/>
        <v>­ Qualitätsinformationen (Soll-/Istwerte)
­ Verbesserungsvorschläge</v>
      </c>
      <c r="C382" s="411"/>
      <c r="D382" s="419"/>
      <c r="E382" s="420"/>
      <c r="F382" s="413"/>
      <c r="H382" s="650"/>
      <c r="I382" s="97" t="s">
        <v>176</v>
      </c>
      <c r="J382" s="97" t="s">
        <v>177</v>
      </c>
    </row>
    <row r="383" spans="1:248" s="102" customFormat="1" ht="15.75">
      <c r="A383" s="281"/>
      <c r="B383" s="282"/>
      <c r="C383" s="283"/>
      <c r="D383" s="284"/>
      <c r="E383" s="284"/>
      <c r="F383" s="285"/>
      <c r="G383" s="106"/>
      <c r="H383" s="651"/>
      <c r="I383" s="97"/>
      <c r="J383" s="97"/>
      <c r="K383" s="100"/>
      <c r="L383" s="106"/>
      <c r="M383" s="107"/>
      <c r="N383" s="414"/>
      <c r="O383" s="414"/>
      <c r="P383" s="108"/>
      <c r="Q383" s="100"/>
      <c r="R383" s="106"/>
      <c r="S383" s="107"/>
      <c r="T383" s="414"/>
      <c r="U383" s="414"/>
      <c r="V383" s="108"/>
      <c r="W383" s="100"/>
      <c r="X383" s="106"/>
      <c r="Y383" s="107"/>
      <c r="Z383" s="414"/>
      <c r="AA383" s="414"/>
      <c r="AB383" s="108"/>
      <c r="AC383" s="100"/>
      <c r="AD383" s="106"/>
      <c r="AE383" s="107"/>
      <c r="AF383" s="414"/>
      <c r="AG383" s="414"/>
      <c r="AH383" s="108"/>
      <c r="AI383" s="100"/>
      <c r="AJ383" s="106"/>
      <c r="AK383" s="107"/>
      <c r="AL383" s="414"/>
      <c r="AM383" s="414"/>
      <c r="AN383" s="108"/>
      <c r="AO383" s="100"/>
      <c r="AP383" s="106"/>
      <c r="AQ383" s="107"/>
      <c r="AR383" s="414"/>
      <c r="AS383" s="414"/>
      <c r="AT383" s="108"/>
      <c r="AU383" s="100"/>
      <c r="AV383" s="106"/>
      <c r="AW383" s="107"/>
      <c r="AX383" s="414"/>
      <c r="AY383" s="414"/>
      <c r="AZ383" s="108"/>
      <c r="BA383" s="100"/>
      <c r="BB383" s="106"/>
      <c r="BC383" s="107"/>
      <c r="BD383" s="414"/>
      <c r="BE383" s="414"/>
      <c r="BF383" s="108"/>
      <c r="BG383" s="100"/>
      <c r="BH383" s="106"/>
      <c r="BI383" s="107"/>
      <c r="BJ383" s="414"/>
      <c r="BK383" s="414"/>
      <c r="BL383" s="108"/>
      <c r="BM383" s="100"/>
      <c r="BN383" s="106"/>
      <c r="BO383" s="107"/>
      <c r="BP383" s="414"/>
      <c r="BQ383" s="414"/>
      <c r="BR383" s="108"/>
      <c r="BS383" s="100"/>
      <c r="BT383" s="106"/>
      <c r="BU383" s="107"/>
      <c r="BV383" s="414"/>
      <c r="BW383" s="414"/>
      <c r="BX383" s="108"/>
      <c r="BY383" s="100"/>
      <c r="BZ383" s="106"/>
      <c r="CA383" s="107"/>
      <c r="CB383" s="414"/>
      <c r="CC383" s="414"/>
      <c r="CD383" s="108"/>
      <c r="CE383" s="100"/>
      <c r="CF383" s="106"/>
      <c r="CG383" s="107"/>
      <c r="CH383" s="414"/>
      <c r="CI383" s="414"/>
      <c r="CJ383" s="108"/>
      <c r="CK383" s="100"/>
      <c r="CL383" s="106"/>
      <c r="CM383" s="107"/>
      <c r="CN383" s="414"/>
      <c r="CO383" s="414"/>
      <c r="CP383" s="108"/>
      <c r="CQ383" s="100"/>
      <c r="CR383" s="106"/>
      <c r="CS383" s="107"/>
      <c r="CT383" s="414"/>
      <c r="CU383" s="414"/>
      <c r="CV383" s="108"/>
      <c r="CW383" s="100"/>
      <c r="CX383" s="106"/>
      <c r="CY383" s="107"/>
      <c r="CZ383" s="414"/>
      <c r="DA383" s="414"/>
      <c r="DB383" s="108"/>
      <c r="DC383" s="100"/>
      <c r="DD383" s="106"/>
      <c r="DE383" s="107"/>
      <c r="DF383" s="414"/>
      <c r="DG383" s="414"/>
      <c r="DH383" s="108"/>
      <c r="DI383" s="100"/>
      <c r="DJ383" s="106"/>
      <c r="DK383" s="107"/>
      <c r="DL383" s="414"/>
      <c r="DM383" s="414"/>
      <c r="DN383" s="108"/>
      <c r="DO383" s="100"/>
      <c r="DP383" s="106"/>
      <c r="DQ383" s="107"/>
      <c r="DR383" s="414"/>
      <c r="DS383" s="414"/>
      <c r="DT383" s="108"/>
      <c r="DU383" s="100"/>
      <c r="DV383" s="106"/>
      <c r="DW383" s="107"/>
      <c r="DX383" s="414"/>
      <c r="DY383" s="414"/>
      <c r="DZ383" s="108"/>
      <c r="EA383" s="100"/>
      <c r="EB383" s="106"/>
      <c r="EC383" s="107"/>
      <c r="ED383" s="414"/>
      <c r="EE383" s="414"/>
      <c r="EF383" s="108"/>
      <c r="EG383" s="100"/>
      <c r="EH383" s="106"/>
      <c r="EI383" s="107"/>
      <c r="EJ383" s="414"/>
      <c r="EK383" s="414"/>
      <c r="EL383" s="108"/>
      <c r="EM383" s="100"/>
      <c r="EN383" s="106"/>
      <c r="EO383" s="107"/>
      <c r="EP383" s="414"/>
      <c r="EQ383" s="414"/>
      <c r="ER383" s="108"/>
      <c r="ES383" s="100"/>
      <c r="ET383" s="106"/>
      <c r="EU383" s="107"/>
      <c r="EV383" s="414"/>
      <c r="EW383" s="414"/>
      <c r="EX383" s="108"/>
      <c r="EY383" s="100"/>
      <c r="EZ383" s="106"/>
      <c r="FA383" s="107"/>
      <c r="FB383" s="414"/>
      <c r="FC383" s="414"/>
      <c r="FD383" s="108"/>
      <c r="FE383" s="100"/>
      <c r="FF383" s="106"/>
      <c r="FG383" s="107"/>
      <c r="FH383" s="414"/>
      <c r="FI383" s="414"/>
      <c r="FJ383" s="108"/>
      <c r="FK383" s="100"/>
      <c r="FL383" s="106"/>
      <c r="FM383" s="107"/>
      <c r="FN383" s="414"/>
      <c r="FO383" s="414"/>
      <c r="FP383" s="108"/>
      <c r="FQ383" s="100"/>
      <c r="FR383" s="106"/>
      <c r="FS383" s="107"/>
      <c r="FT383" s="414"/>
      <c r="FU383" s="414"/>
      <c r="FV383" s="108"/>
      <c r="FW383" s="100"/>
      <c r="FX383" s="106"/>
      <c r="FY383" s="107"/>
      <c r="FZ383" s="414"/>
      <c r="GA383" s="414"/>
      <c r="GB383" s="108"/>
      <c r="GC383" s="100"/>
      <c r="GD383" s="106"/>
      <c r="GE383" s="107"/>
      <c r="GF383" s="414"/>
      <c r="GG383" s="414"/>
      <c r="GH383" s="108"/>
      <c r="GI383" s="100"/>
      <c r="GJ383" s="106"/>
      <c r="GK383" s="107"/>
      <c r="GL383" s="414"/>
      <c r="GM383" s="414"/>
      <c r="GN383" s="108"/>
      <c r="GO383" s="100"/>
      <c r="GP383" s="106"/>
      <c r="GQ383" s="107"/>
      <c r="GR383" s="414"/>
      <c r="GS383" s="414"/>
      <c r="GT383" s="108"/>
      <c r="GU383" s="100"/>
      <c r="GV383" s="106"/>
      <c r="GW383" s="107"/>
      <c r="GX383" s="414"/>
      <c r="GY383" s="414"/>
      <c r="GZ383" s="108"/>
      <c r="HA383" s="100"/>
      <c r="HB383" s="106"/>
      <c r="HC383" s="107"/>
      <c r="HD383" s="414"/>
      <c r="HE383" s="414"/>
      <c r="HF383" s="108"/>
      <c r="HG383" s="100"/>
      <c r="HH383" s="106"/>
      <c r="HI383" s="107"/>
      <c r="HJ383" s="414"/>
      <c r="HK383" s="414"/>
      <c r="HL383" s="108"/>
      <c r="HM383" s="100"/>
      <c r="HN383" s="106"/>
      <c r="HO383" s="107"/>
      <c r="HP383" s="414"/>
      <c r="HQ383" s="414"/>
      <c r="HR383" s="108"/>
      <c r="HS383" s="100"/>
      <c r="HT383" s="106"/>
      <c r="HU383" s="107"/>
      <c r="HV383" s="414"/>
      <c r="HW383" s="414"/>
      <c r="HX383" s="108"/>
      <c r="HY383" s="100"/>
      <c r="HZ383" s="106"/>
      <c r="IA383" s="107"/>
      <c r="IB383" s="414"/>
      <c r="IC383" s="414"/>
      <c r="ID383" s="108"/>
      <c r="IE383" s="100"/>
      <c r="IF383" s="106"/>
      <c r="IG383" s="107"/>
      <c r="IH383" s="414"/>
      <c r="II383" s="414"/>
      <c r="IJ383" s="108"/>
      <c r="IK383" s="100"/>
      <c r="IL383" s="106"/>
      <c r="IM383" s="107"/>
      <c r="IN383" s="105"/>
    </row>
    <row r="384" spans="1:248" s="92" customFormat="1" ht="15.75" customHeight="1">
      <c r="A384" s="277" t="s">
        <v>178</v>
      </c>
      <c r="B384" s="421" t="str">
        <f t="shared" ref="B384:B398" si="28">IF(H$1=1,I384,J384)</f>
        <v xml:space="preserve">Betriebsmittel/Einrichtungen (Prozeßschritt 6) </v>
      </c>
      <c r="C384" s="422"/>
      <c r="D384" s="422"/>
      <c r="E384" s="422"/>
      <c r="F384" s="423"/>
      <c r="H384" s="646"/>
      <c r="I384" s="97" t="s">
        <v>367</v>
      </c>
      <c r="J384" s="97" t="s">
        <v>368</v>
      </c>
    </row>
    <row r="385" spans="1:10" s="92" customFormat="1" ht="25.5" customHeight="1">
      <c r="A385" s="279" t="s">
        <v>181</v>
      </c>
      <c r="B385" s="408" t="str">
        <f t="shared" si="28"/>
        <v>Werden mit den Fertigungseinrichtungen/Werkzeugen die produktspezifischen Qualitätsforderungen erfüllt?</v>
      </c>
      <c r="C385" s="409"/>
      <c r="D385" s="417"/>
      <c r="E385" s="418"/>
      <c r="F385" s="412"/>
      <c r="H385" s="646"/>
      <c r="I385" s="97" t="s">
        <v>182</v>
      </c>
      <c r="J385" s="97" t="s">
        <v>183</v>
      </c>
    </row>
    <row r="386" spans="1:10" s="102" customFormat="1" ht="45" customHeight="1">
      <c r="A386" s="280"/>
      <c r="B386" s="410" t="str">
        <f t="shared" si="28"/>
        <v>­ Maschinen-/Prozeßfähgikeitsnachweise für wichtige Merkmale/
  prozeßbestimmende Parameter
­ Zwangssteuerung/Regelung wichtiger Parameter</v>
      </c>
      <c r="C386" s="411"/>
      <c r="D386" s="419"/>
      <c r="E386" s="420"/>
      <c r="F386" s="413"/>
      <c r="H386" s="650"/>
      <c r="I386" s="97" t="s">
        <v>184</v>
      </c>
      <c r="J386" s="109" t="s">
        <v>185</v>
      </c>
    </row>
    <row r="387" spans="1:10" s="102" customFormat="1" ht="38.25" customHeight="1">
      <c r="A387" s="279" t="s">
        <v>186</v>
      </c>
      <c r="B387" s="408" t="str">
        <f t="shared" si="28"/>
        <v>Können mit den eingesetzten Meß-, und Prüfeinrichtungen die Qualitätsforderungen während der Serienfertigung wirksam überwacht werden?</v>
      </c>
      <c r="C387" s="409"/>
      <c r="D387" s="417"/>
      <c r="E387" s="418"/>
      <c r="F387" s="412"/>
      <c r="H387" s="650"/>
      <c r="I387" s="97" t="s">
        <v>187</v>
      </c>
      <c r="J387" s="97" t="s">
        <v>188</v>
      </c>
    </row>
    <row r="388" spans="1:10" s="102" customFormat="1" ht="38.25" customHeight="1">
      <c r="A388" s="280"/>
      <c r="B388" s="410" t="str">
        <f t="shared" si="28"/>
        <v>­ Meßgenauigkeit/Prüfmittelfähigkeit
­ Datenerfassung und Auswertbarkeit</v>
      </c>
      <c r="C388" s="411"/>
      <c r="D388" s="419"/>
      <c r="E388" s="420"/>
      <c r="F388" s="413"/>
      <c r="H388" s="650"/>
      <c r="I388" s="97" t="s">
        <v>189</v>
      </c>
      <c r="J388" s="109" t="s">
        <v>190</v>
      </c>
    </row>
    <row r="389" spans="1:10" s="102" customFormat="1" ht="12.75" customHeight="1">
      <c r="A389" s="279" t="s">
        <v>191</v>
      </c>
      <c r="B389" s="408" t="str">
        <f t="shared" si="28"/>
        <v>Sind die Arbeits-, und Prüfplätze den Erfordernissen angemessen?</v>
      </c>
      <c r="C389" s="409"/>
      <c r="D389" s="417"/>
      <c r="E389" s="418"/>
      <c r="F389" s="412"/>
      <c r="H389" s="650"/>
      <c r="I389" s="97" t="s">
        <v>192</v>
      </c>
      <c r="J389" s="97" t="s">
        <v>193</v>
      </c>
    </row>
    <row r="390" spans="1:10" s="102" customFormat="1" ht="382.5" customHeight="1">
      <c r="A390" s="280"/>
      <c r="B390" s="410" t="str">
        <f t="shared" si="28"/>
        <v>­ Ergonomie
­ Beleuchtung
­ Ordnung und Sauberkeit
- Nacharbeitsplatz</v>
      </c>
      <c r="C390" s="411"/>
      <c r="D390" s="419"/>
      <c r="E390" s="420"/>
      <c r="F390" s="413"/>
      <c r="H390" s="650"/>
      <c r="I390" s="97" t="s">
        <v>194</v>
      </c>
      <c r="J390" s="109" t="s">
        <v>195</v>
      </c>
    </row>
    <row r="391" spans="1:10" s="102" customFormat="1" ht="25.5" customHeight="1">
      <c r="A391" s="279" t="s">
        <v>196</v>
      </c>
      <c r="B391" s="408" t="str">
        <f t="shared" si="28"/>
        <v>Sind in den Fertigungs- und Prüfunterlagen die relevanten Angaben vollständig aufgeführt und sind sie eingehalten?</v>
      </c>
      <c r="C391" s="409"/>
      <c r="D391" s="417"/>
      <c r="E391" s="418"/>
      <c r="F391" s="412"/>
      <c r="H391" s="650"/>
      <c r="I391" s="97" t="s">
        <v>197</v>
      </c>
      <c r="J391" s="97" t="s">
        <v>198</v>
      </c>
    </row>
    <row r="392" spans="1:10" s="102" customFormat="1" ht="88.5" customHeight="1">
      <c r="A392" s="280"/>
      <c r="B392" s="410" t="str">
        <f t="shared" si="28"/>
        <v>­ Prozeßparameter (z. B.: Drücke, Temperaturen, Zeiten,
  Geschwindigkeiten)
­ Prüfvorgaben (wichtige Merkmale, Prüfmittel, Methoden, Prüfhäufigkeiten)
­ Eingriffsgrenzen in Prozeßregelkarten
­ Maschinen- und Prozeßfähigkeitsnachweise</v>
      </c>
      <c r="C392" s="411"/>
      <c r="D392" s="419"/>
      <c r="E392" s="420"/>
      <c r="F392" s="413"/>
      <c r="H392" s="650"/>
      <c r="I392" s="109" t="s">
        <v>199</v>
      </c>
      <c r="J392" s="109" t="s">
        <v>200</v>
      </c>
    </row>
    <row r="393" spans="1:10" s="102" customFormat="1" ht="12.75" customHeight="1">
      <c r="A393" s="279" t="s">
        <v>201</v>
      </c>
      <c r="B393" s="408" t="str">
        <f t="shared" si="28"/>
        <v>Sind für Einstellarbeiten die erforderlichen Hilfsmittel vorhanden?</v>
      </c>
      <c r="C393" s="409"/>
      <c r="D393" s="417"/>
      <c r="E393" s="418"/>
      <c r="F393" s="412"/>
      <c r="H393" s="650"/>
      <c r="I393" s="97" t="s">
        <v>202</v>
      </c>
      <c r="J393" s="97" t="s">
        <v>203</v>
      </c>
    </row>
    <row r="394" spans="1:10" s="102" customFormat="1" ht="354.75" customHeight="1">
      <c r="A394" s="280"/>
      <c r="B394" s="410" t="str">
        <f t="shared" si="28"/>
        <v>­ Einstellpläne
­ Einrichthilfen/Vergleichshilfen</v>
      </c>
      <c r="C394" s="411"/>
      <c r="D394" s="419"/>
      <c r="E394" s="420"/>
      <c r="F394" s="413"/>
      <c r="H394" s="650"/>
      <c r="I394" s="97" t="s">
        <v>204</v>
      </c>
      <c r="J394" s="109" t="s">
        <v>205</v>
      </c>
    </row>
    <row r="395" spans="1:10" s="102" customFormat="1" ht="25.5" customHeight="1">
      <c r="A395" s="279" t="s">
        <v>206</v>
      </c>
      <c r="B395" s="408" t="str">
        <f t="shared" si="28"/>
        <v>Erfolgt eine Freigabe von Fertigungsanläufen und werden Einstelldaten sowie Abweichungen erfaßt?</v>
      </c>
      <c r="C395" s="409"/>
      <c r="D395" s="417"/>
      <c r="E395" s="418"/>
      <c r="F395" s="412"/>
      <c r="H395" s="650"/>
      <c r="I395" s="97" t="s">
        <v>207</v>
      </c>
      <c r="J395" s="97" t="s">
        <v>208</v>
      </c>
    </row>
    <row r="396" spans="1:10" s="102" customFormat="1" ht="87.75" customHeight="1">
      <c r="A396" s="280"/>
      <c r="B396" s="410" t="str">
        <f t="shared" si="28"/>
        <v>­ Neues, geändertes Produkt
­ Stillstand der Einrichtung/Prozeßunterbrechung
­ Reparatur, Werkzeugwechsel
­ Materialwechsel (z. B. Chargenwechsel)
­ Geänderte Fertigungsparameter
­ Ordnung und Sauberkeit am Arbeitsplatz</v>
      </c>
      <c r="C396" s="411"/>
      <c r="D396" s="419"/>
      <c r="E396" s="420"/>
      <c r="F396" s="413"/>
      <c r="H396" s="650"/>
      <c r="I396" s="97" t="s">
        <v>209</v>
      </c>
      <c r="J396" s="97" t="s">
        <v>210</v>
      </c>
    </row>
    <row r="397" spans="1:10" s="102" customFormat="1" ht="25.5" customHeight="1">
      <c r="A397" s="279" t="s">
        <v>211</v>
      </c>
      <c r="B397" s="408" t="str">
        <f t="shared" si="28"/>
        <v>Sind die erforderlichen Korrekturmaßnahmen termingerecht realisiert und auf Wirksamkeit überprüft?</v>
      </c>
      <c r="C397" s="409"/>
      <c r="D397" s="417"/>
      <c r="E397" s="418"/>
      <c r="F397" s="412"/>
      <c r="H397" s="650"/>
      <c r="I397" s="97" t="s">
        <v>234</v>
      </c>
      <c r="J397" s="97" t="s">
        <v>235</v>
      </c>
    </row>
    <row r="398" spans="1:10" s="102" customFormat="1" ht="75.75" customHeight="1">
      <c r="A398" s="280"/>
      <c r="B398" s="410" t="str">
        <f t="shared" si="28"/>
        <v>­ Risikoanalyse (Prozeß-FMEA) Fehleranalysen
­ Verbesserungsprogramme aus Audits
­ Schnittstellengespräche intern/extern
­ Interne Beanstandungen 
­ Kundenbeanstandungen</v>
      </c>
      <c r="C398" s="411"/>
      <c r="D398" s="419"/>
      <c r="E398" s="420"/>
      <c r="F398" s="413"/>
      <c r="H398" s="650"/>
      <c r="I398" s="97" t="s">
        <v>236</v>
      </c>
      <c r="J398" s="109" t="s">
        <v>237</v>
      </c>
    </row>
    <row r="399" spans="1:10" s="92" customFormat="1" ht="15.75" customHeight="1">
      <c r="A399" s="277" t="s">
        <v>238</v>
      </c>
      <c r="B399" s="421" t="str">
        <f t="shared" ref="B399:B409" si="29">IF(H$1=1,I399,J399)</f>
        <v>Transport/Teilehandling/Lagerung/Verpack. (Prozeßschr. 6)</v>
      </c>
      <c r="C399" s="422"/>
      <c r="D399" s="422"/>
      <c r="E399" s="422"/>
      <c r="F399" s="423"/>
      <c r="H399" s="646"/>
      <c r="I399" s="97" t="s">
        <v>369</v>
      </c>
      <c r="J399" s="109" t="s">
        <v>370</v>
      </c>
    </row>
    <row r="400" spans="1:10" s="92" customFormat="1" ht="25.5" customHeight="1">
      <c r="A400" s="279" t="s">
        <v>241</v>
      </c>
      <c r="B400" s="408" t="str">
        <f t="shared" si="29"/>
        <v>Sind die Mengen/Fertigungslosgrößen auf den Bedarf abgestimmt und werden sie gezielt zum nächsten Arbeitsgang weitergeleitet?</v>
      </c>
      <c r="C400" s="409"/>
      <c r="D400" s="417"/>
      <c r="E400" s="418"/>
      <c r="F400" s="412"/>
      <c r="H400" s="646"/>
      <c r="I400" s="97" t="s">
        <v>242</v>
      </c>
      <c r="J400" s="97" t="s">
        <v>243</v>
      </c>
    </row>
    <row r="401" spans="1:10" s="102" customFormat="1" ht="47.25" customHeight="1">
      <c r="A401" s="280"/>
      <c r="B401" s="410" t="str">
        <f t="shared" si="29"/>
        <v xml:space="preserve">­ Ausreichend geeignete Transportmittel
­ Definierte Lagerplätze
­ Nur Weitergabe von i. O. Teilen </v>
      </c>
      <c r="C401" s="411"/>
      <c r="D401" s="419"/>
      <c r="E401" s="420"/>
      <c r="F401" s="413"/>
      <c r="H401" s="650"/>
      <c r="I401" s="97" t="s">
        <v>244</v>
      </c>
      <c r="J401" s="109" t="s">
        <v>245</v>
      </c>
    </row>
    <row r="402" spans="1:10" s="102" customFormat="1" ht="38.25" customHeight="1">
      <c r="A402" s="279" t="s">
        <v>246</v>
      </c>
      <c r="B402" s="408" t="str">
        <f t="shared" si="29"/>
        <v>Werden Produkte/Bauteile zweckentsprechend gelagert und sind die Transportmittel/ Verpackungseinrichtungen auf die speziellen Eigenschaften der Produkt/Bauteile abgestimmt?</v>
      </c>
      <c r="C402" s="409"/>
      <c r="D402" s="417"/>
      <c r="E402" s="418"/>
      <c r="F402" s="412"/>
      <c r="H402" s="650"/>
      <c r="I402" s="97" t="s">
        <v>247</v>
      </c>
      <c r="J402" s="97" t="s">
        <v>248</v>
      </c>
    </row>
    <row r="403" spans="1:10" s="102" customFormat="1" ht="409.5">
      <c r="A403" s="280"/>
      <c r="B403" s="410" t="str">
        <f t="shared" si="29"/>
        <v>­ Lagermengen
­ Schutz vor Beschädigung
­ Ordnung, Sauberkeit, Überfüllung (Lagerplätze, Behälter)
- FiFo</v>
      </c>
      <c r="C403" s="411"/>
      <c r="D403" s="419"/>
      <c r="E403" s="420"/>
      <c r="F403" s="413"/>
      <c r="H403" s="650"/>
      <c r="I403" s="97" t="s">
        <v>249</v>
      </c>
      <c r="J403" s="109" t="s">
        <v>250</v>
      </c>
    </row>
    <row r="404" spans="1:10" s="102" customFormat="1" ht="39" customHeight="1">
      <c r="A404" s="279" t="s">
        <v>251</v>
      </c>
      <c r="B404" s="408" t="str">
        <f t="shared" si="29"/>
        <v>Werden Ausschuß-, Nacharbeits- und Einrichtteile sowie innerbetriebliche Restmengen konsequent separiert und gekennzeichnet?</v>
      </c>
      <c r="C404" s="409"/>
      <c r="D404" s="417"/>
      <c r="E404" s="418"/>
      <c r="F404" s="412"/>
      <c r="H404" s="650"/>
      <c r="I404" s="97" t="s">
        <v>252</v>
      </c>
      <c r="J404" s="97" t="s">
        <v>253</v>
      </c>
    </row>
    <row r="405" spans="1:10" s="102" customFormat="1" ht="88.5" customHeight="1">
      <c r="A405" s="280"/>
      <c r="B405" s="410" t="str">
        <f t="shared" si="29"/>
        <v>­ Sperrlager, Sperrbereiche
­ Gekennzeichnete Behälter für Ausschuß, Nacharbeit und Einrichtteile
­ Fehlerhafte Produkte und Fehlermerkmale
­ Kennzeichnung
­ Definierte Ausschleuse-/Nacharbeitsstationen in der Fertigung</v>
      </c>
      <c r="C405" s="411"/>
      <c r="D405" s="419"/>
      <c r="E405" s="420"/>
      <c r="F405" s="413"/>
      <c r="H405" s="650"/>
      <c r="I405" s="97" t="s">
        <v>254</v>
      </c>
      <c r="J405" s="109" t="s">
        <v>255</v>
      </c>
    </row>
    <row r="406" spans="1:10" s="102" customFormat="1" ht="25.5" customHeight="1">
      <c r="A406" s="279" t="s">
        <v>256</v>
      </c>
      <c r="B406" s="408" t="str">
        <f t="shared" si="29"/>
        <v>Ist der Material- und Teilefluß gegen Vermischung/Verwechslung abgesichert und die Rückverfolgbarkeit gewährleistet?</v>
      </c>
      <c r="C406" s="409"/>
      <c r="D406" s="417"/>
      <c r="E406" s="418"/>
      <c r="F406" s="412"/>
      <c r="H406" s="650"/>
      <c r="I406" s="97" t="s">
        <v>257</v>
      </c>
      <c r="J406" s="97" t="s">
        <v>258</v>
      </c>
    </row>
    <row r="407" spans="1:10" s="102" customFormat="1" ht="105.75" customHeight="1">
      <c r="A407" s="280"/>
      <c r="B407" s="410" t="str">
        <f t="shared" si="29"/>
        <v>­ Teilekennzeichnung
­ Kennzeichnung des Arbeits-, Prüf- und Verwendungsstatus
­ Chargenkennzeichnung
­ Verfallsdatum
­ Entfernung ungültiger Kennzeichnungen
­ Arbeitspapiere mit Teile-/Produktionsstammdaten.
­ Konstruktionsstand, Vormaterial und Fertigprodukte</v>
      </c>
      <c r="C407" s="411"/>
      <c r="D407" s="419"/>
      <c r="E407" s="420"/>
      <c r="F407" s="413"/>
      <c r="H407" s="650"/>
      <c r="I407" s="97" t="s">
        <v>259</v>
      </c>
      <c r="J407" s="109" t="s">
        <v>260</v>
      </c>
    </row>
    <row r="408" spans="1:10" s="102" customFormat="1" ht="25.5" customHeight="1">
      <c r="A408" s="279" t="s">
        <v>261</v>
      </c>
      <c r="B408" s="408" t="str">
        <f t="shared" si="29"/>
        <v>Werden Werkzeuge, Einrichtungen und Prüfmittel sachgemäß gelagert?</v>
      </c>
      <c r="C408" s="409"/>
      <c r="D408" s="417"/>
      <c r="E408" s="418"/>
      <c r="F408" s="412"/>
      <c r="H408" s="650"/>
      <c r="I408" s="97" t="s">
        <v>262</v>
      </c>
      <c r="J408" s="97" t="s">
        <v>263</v>
      </c>
    </row>
    <row r="409" spans="1:10" s="102" customFormat="1" ht="105.75" customHeight="1">
      <c r="A409" s="280"/>
      <c r="B409" s="410" t="str">
        <f t="shared" si="29"/>
        <v xml:space="preserve">­ Beschädigungssichere Lagerung
­ Ordnung und Sauberkeit
­ Definierter Lagerort
­ Verwaltete Ausgabe
­ Umwelteinflüsse
­ Kennzeichnung
­ Definierter Freigabe- und Änderungsstand. </v>
      </c>
      <c r="C409" s="411"/>
      <c r="D409" s="419"/>
      <c r="E409" s="420"/>
      <c r="F409" s="413"/>
      <c r="H409" s="650"/>
      <c r="I409" s="97" t="s">
        <v>264</v>
      </c>
      <c r="J409" s="109" t="s">
        <v>265</v>
      </c>
    </row>
    <row r="410" spans="1:10" s="92" customFormat="1" ht="15.75" customHeight="1">
      <c r="A410" s="277" t="s">
        <v>266</v>
      </c>
      <c r="B410" s="421" t="str">
        <f t="shared" ref="B410:B422" si="30">IF(H$1=1,I410,J410)</f>
        <v>Fehleranalyse/Korrektur/Kont. Verbesserung (Prozeßschr. 6)</v>
      </c>
      <c r="C410" s="422"/>
      <c r="D410" s="422"/>
      <c r="E410" s="422"/>
      <c r="F410" s="423"/>
      <c r="H410" s="646"/>
      <c r="I410" s="97" t="s">
        <v>371</v>
      </c>
      <c r="J410" s="97" t="s">
        <v>372</v>
      </c>
    </row>
    <row r="411" spans="1:10" s="92" customFormat="1" ht="25.5" customHeight="1">
      <c r="A411" s="279" t="s">
        <v>269</v>
      </c>
      <c r="B411" s="408" t="str">
        <f t="shared" si="30"/>
        <v>Werden Qualitäts- und Prozeßdaten vollständig und auswertbar erfaßt?</v>
      </c>
      <c r="C411" s="409"/>
      <c r="D411" s="417"/>
      <c r="E411" s="418"/>
      <c r="F411" s="412"/>
      <c r="H411" s="646"/>
      <c r="I411" s="97" t="s">
        <v>270</v>
      </c>
      <c r="J411" s="97" t="s">
        <v>271</v>
      </c>
    </row>
    <row r="412" spans="1:10" s="102" customFormat="1" ht="382.5" customHeight="1">
      <c r="A412" s="280"/>
      <c r="B412" s="410" t="str">
        <f t="shared" si="30"/>
        <v xml:space="preserve">­ Urwertkarten
­ Fehlersammelkarten 
­ Regelkarten 
­ Datenerfassung </v>
      </c>
      <c r="C412" s="411"/>
      <c r="D412" s="419"/>
      <c r="E412" s="420"/>
      <c r="F412" s="413"/>
      <c r="H412" s="650"/>
      <c r="I412" s="97" t="s">
        <v>272</v>
      </c>
      <c r="J412" s="109" t="s">
        <v>273</v>
      </c>
    </row>
    <row r="413" spans="1:10" s="102" customFormat="1" ht="25.5" customHeight="1">
      <c r="A413" s="279" t="s">
        <v>274</v>
      </c>
      <c r="B413" s="408" t="str">
        <f t="shared" si="30"/>
        <v>Werden die Qualitäts- und Prozeßdaten statistisch ausgewertet und Verbesserungsprogramme daraus abgeleitet?</v>
      </c>
      <c r="C413" s="409"/>
      <c r="D413" s="417"/>
      <c r="E413" s="418"/>
      <c r="F413" s="412"/>
      <c r="H413" s="650"/>
      <c r="I413" s="97" t="s">
        <v>275</v>
      </c>
      <c r="J413" s="97" t="s">
        <v>276</v>
      </c>
    </row>
    <row r="414" spans="1:10" s="102" customFormat="1" ht="409.5">
      <c r="A414" s="280"/>
      <c r="B414" s="410" t="str">
        <f t="shared" si="30"/>
        <v>­ Prozeßfähigkeiten
­ Fehlerarten/Fehlerhäufigkeiten 
­ Fehlerkosten (Nichtkonformität)
­ Prozeßparameter
­ Ausschuß/Nacharbeit</v>
      </c>
      <c r="C414" s="411"/>
      <c r="D414" s="419"/>
      <c r="E414" s="420"/>
      <c r="F414" s="413"/>
      <c r="H414" s="650"/>
      <c r="I414" s="97" t="s">
        <v>277</v>
      </c>
      <c r="J414" s="109" t="s">
        <v>278</v>
      </c>
    </row>
    <row r="415" spans="1:10" s="102" customFormat="1" ht="25.5" customHeight="1">
      <c r="A415" s="279" t="s">
        <v>279</v>
      </c>
      <c r="B415" s="408" t="str">
        <f t="shared" si="30"/>
        <v>Werden bei Abweichungen von Produkt- und Prozeßforderungen die Ursachen analysiert und die Korrekturmaßnahmen auf Wirksamkeit überprüft?</v>
      </c>
      <c r="C415" s="409"/>
      <c r="D415" s="417"/>
      <c r="E415" s="418"/>
      <c r="F415" s="412"/>
      <c r="H415" s="650"/>
      <c r="I415" s="97" t="s">
        <v>280</v>
      </c>
      <c r="J415" s="97" t="s">
        <v>281</v>
      </c>
    </row>
    <row r="416" spans="1:10" s="102" customFormat="1" ht="75" customHeight="1">
      <c r="A416" s="280"/>
      <c r="B416" s="410" t="str">
        <f t="shared" si="30"/>
        <v>­ Ergänzende Dimensions-, Werkstoff-, Funktions- Dauerprüfungen 
­ Ursachen-/Wirkungsdiagramm
­ FMEA/Fehleranalyse
­ Prozeßfähigkeitsanalyse
­ Q-Zirkel</v>
      </c>
      <c r="C416" s="411"/>
      <c r="D416" s="419"/>
      <c r="E416" s="420"/>
      <c r="F416" s="413"/>
      <c r="H416" s="650"/>
      <c r="I416" s="97" t="s">
        <v>282</v>
      </c>
      <c r="J416" s="109" t="s">
        <v>283</v>
      </c>
    </row>
    <row r="417" spans="1:248" s="102" customFormat="1" ht="12.75" customHeight="1">
      <c r="A417" s="279" t="s">
        <v>284</v>
      </c>
      <c r="B417" s="408" t="str">
        <f t="shared" si="30"/>
        <v>Werden Prozesse und Produkte regelmäßig auditiert?</v>
      </c>
      <c r="C417" s="409"/>
      <c r="D417" s="417"/>
      <c r="E417" s="418"/>
      <c r="F417" s="412"/>
      <c r="H417" s="650"/>
      <c r="I417" s="97" t="s">
        <v>285</v>
      </c>
      <c r="J417" s="97" t="s">
        <v>286</v>
      </c>
    </row>
    <row r="418" spans="1:248" s="102" customFormat="1" ht="132" customHeight="1">
      <c r="A418" s="280"/>
      <c r="B418" s="410" t="str">
        <f t="shared" si="30"/>
        <v>­ Neue Projekte/Prozesse/Produkte
­ Nichterfüllung von Qualitätsforderungen (intern/extern)
­ Nachweisführung der Einhaltung von Qualitätsforderungen
­ Aufzeigen von Verbesserungspotentialen.
­ Kundenforderungen
­ Wichtige Merkmale
­ Funktion
­ Prozeßparameter/-fähigkeiten
­ Festgelegte Prozeß-/Verfahrensabläufe</v>
      </c>
      <c r="C418" s="411"/>
      <c r="D418" s="419"/>
      <c r="E418" s="420"/>
      <c r="F418" s="413"/>
      <c r="H418" s="650"/>
      <c r="I418" s="97" t="s">
        <v>287</v>
      </c>
      <c r="J418" s="109" t="s">
        <v>288</v>
      </c>
    </row>
    <row r="419" spans="1:248" s="102" customFormat="1" ht="12.75" customHeight="1">
      <c r="A419" s="279" t="s">
        <v>289</v>
      </c>
      <c r="B419" s="408" t="str">
        <f t="shared" si="30"/>
        <v>Unterliegen Produkt und Prozeß kontinuierlicher Verbesserung?</v>
      </c>
      <c r="C419" s="409"/>
      <c r="D419" s="417"/>
      <c r="E419" s="418"/>
      <c r="F419" s="412"/>
      <c r="H419" s="650"/>
      <c r="I419" s="97" t="s">
        <v>290</v>
      </c>
      <c r="J419" s="97" t="s">
        <v>291</v>
      </c>
    </row>
    <row r="420" spans="1:248" s="102" customFormat="1" ht="75" customHeight="1">
      <c r="A420" s="280"/>
      <c r="B420" s="410" t="str">
        <f t="shared" si="30"/>
        <v>­ Kostenoptimierung
­ Reduzierung von Verschwendung (z. B. Ausschuß und Nacharbeit, 
  Energie und Prozeßstoffe)
­ Verbesserung der Prozeßsicherheit, (z. B. Prozeßablaufanalyse)</v>
      </c>
      <c r="C420" s="411"/>
      <c r="D420" s="419"/>
      <c r="E420" s="420"/>
      <c r="F420" s="413"/>
      <c r="H420" s="650"/>
      <c r="I420" s="97" t="s">
        <v>292</v>
      </c>
      <c r="J420" s="109" t="s">
        <v>293</v>
      </c>
    </row>
    <row r="421" spans="1:248" s="102" customFormat="1" ht="25.5" customHeight="1">
      <c r="A421" s="279" t="s">
        <v>294</v>
      </c>
      <c r="B421" s="408" t="str">
        <f t="shared" si="30"/>
        <v>Sind für Produkt und Prozeß Zielvorgaben vorhanden und wird die Einhaltung überwacht?</v>
      </c>
      <c r="C421" s="409"/>
      <c r="D421" s="417"/>
      <c r="E421" s="418"/>
      <c r="F421" s="412"/>
      <c r="H421" s="650"/>
      <c r="I421" s="97" t="s">
        <v>295</v>
      </c>
      <c r="J421" s="97" t="s">
        <v>296</v>
      </c>
    </row>
    <row r="422" spans="1:248" s="102" customFormat="1" ht="18" customHeight="1">
      <c r="A422" s="280"/>
      <c r="B422" s="410" t="str">
        <f t="shared" si="30"/>
        <v>­ Qualitätskennzahlen (z. B. Fehlerraten, Auditergebnisse</v>
      </c>
      <c r="C422" s="411"/>
      <c r="D422" s="419"/>
      <c r="E422" s="420"/>
      <c r="F422" s="413"/>
      <c r="H422" s="650"/>
      <c r="I422" s="97" t="s">
        <v>297</v>
      </c>
      <c r="J422" s="97" t="s">
        <v>298</v>
      </c>
    </row>
    <row r="423" spans="1:248" s="92" customFormat="1" ht="16.5" customHeight="1">
      <c r="A423" s="278"/>
      <c r="B423" s="424"/>
      <c r="C423" s="425"/>
      <c r="D423" s="425"/>
      <c r="E423" s="425"/>
      <c r="F423" s="426"/>
      <c r="H423" s="646"/>
      <c r="I423" s="97"/>
      <c r="J423" s="97"/>
    </row>
    <row r="424" spans="1:248" s="102" customFormat="1" ht="15.75" customHeight="1">
      <c r="A424" s="277" t="s">
        <v>147</v>
      </c>
      <c r="B424" s="415" t="str">
        <f t="shared" ref="B424:B435" si="31">IF(H$1=1,I424,J424)</f>
        <v>Produktion Prozeßschritt 7:</v>
      </c>
      <c r="C424" s="416"/>
      <c r="D424" s="427"/>
      <c r="E424" s="428"/>
      <c r="F424" s="429"/>
      <c r="G424" s="106"/>
      <c r="H424" s="651"/>
      <c r="I424" s="97" t="s">
        <v>373</v>
      </c>
      <c r="J424" s="109" t="s">
        <v>374</v>
      </c>
      <c r="K424" s="100"/>
      <c r="L424" s="106"/>
      <c r="M424" s="107"/>
      <c r="N424" s="414"/>
      <c r="O424" s="414"/>
      <c r="P424" s="108"/>
      <c r="Q424" s="100"/>
      <c r="R424" s="106"/>
      <c r="S424" s="107"/>
      <c r="T424" s="414"/>
      <c r="U424" s="414"/>
      <c r="V424" s="108"/>
      <c r="W424" s="100"/>
      <c r="X424" s="106"/>
      <c r="Y424" s="107"/>
      <c r="Z424" s="414"/>
      <c r="AA424" s="414"/>
      <c r="AB424" s="108"/>
      <c r="AC424" s="100"/>
      <c r="AD424" s="106"/>
      <c r="AE424" s="107"/>
      <c r="AF424" s="414"/>
      <c r="AG424" s="414"/>
      <c r="AH424" s="108"/>
      <c r="AI424" s="100"/>
      <c r="AJ424" s="106"/>
      <c r="AK424" s="107"/>
      <c r="AL424" s="414"/>
      <c r="AM424" s="414"/>
      <c r="AN424" s="108"/>
      <c r="AO424" s="100"/>
      <c r="AP424" s="106"/>
      <c r="AQ424" s="107"/>
      <c r="AR424" s="414"/>
      <c r="AS424" s="414"/>
      <c r="AT424" s="108"/>
      <c r="AU424" s="100"/>
      <c r="AV424" s="106"/>
      <c r="AW424" s="107"/>
      <c r="AX424" s="414"/>
      <c r="AY424" s="414"/>
      <c r="AZ424" s="108"/>
      <c r="BA424" s="100"/>
      <c r="BB424" s="106"/>
      <c r="BC424" s="107"/>
      <c r="BD424" s="414"/>
      <c r="BE424" s="414"/>
      <c r="BF424" s="108"/>
      <c r="BG424" s="100"/>
      <c r="BH424" s="106"/>
      <c r="BI424" s="107"/>
      <c r="BJ424" s="414"/>
      <c r="BK424" s="414"/>
      <c r="BL424" s="108"/>
      <c r="BM424" s="100"/>
      <c r="BN424" s="106"/>
      <c r="BO424" s="107"/>
      <c r="BP424" s="414"/>
      <c r="BQ424" s="414"/>
      <c r="BR424" s="108"/>
      <c r="BS424" s="100"/>
      <c r="BT424" s="106"/>
      <c r="BU424" s="107"/>
      <c r="BV424" s="414"/>
      <c r="BW424" s="414"/>
      <c r="BX424" s="108"/>
      <c r="BY424" s="100"/>
      <c r="BZ424" s="106"/>
      <c r="CA424" s="107"/>
      <c r="CB424" s="414"/>
      <c r="CC424" s="414"/>
      <c r="CD424" s="108"/>
      <c r="CE424" s="100"/>
      <c r="CF424" s="106"/>
      <c r="CG424" s="107"/>
      <c r="CH424" s="414"/>
      <c r="CI424" s="414"/>
      <c r="CJ424" s="108"/>
      <c r="CK424" s="100"/>
      <c r="CL424" s="106"/>
      <c r="CM424" s="107"/>
      <c r="CN424" s="414"/>
      <c r="CO424" s="414"/>
      <c r="CP424" s="108"/>
      <c r="CQ424" s="100"/>
      <c r="CR424" s="106"/>
      <c r="CS424" s="107"/>
      <c r="CT424" s="414"/>
      <c r="CU424" s="414"/>
      <c r="CV424" s="108"/>
      <c r="CW424" s="100"/>
      <c r="CX424" s="106"/>
      <c r="CY424" s="107"/>
      <c r="CZ424" s="414"/>
      <c r="DA424" s="414"/>
      <c r="DB424" s="108"/>
      <c r="DC424" s="100"/>
      <c r="DD424" s="106"/>
      <c r="DE424" s="107"/>
      <c r="DF424" s="414"/>
      <c r="DG424" s="414"/>
      <c r="DH424" s="108"/>
      <c r="DI424" s="100"/>
      <c r="DJ424" s="106"/>
      <c r="DK424" s="107"/>
      <c r="DL424" s="414"/>
      <c r="DM424" s="414"/>
      <c r="DN424" s="108"/>
      <c r="DO424" s="100"/>
      <c r="DP424" s="106"/>
      <c r="DQ424" s="107"/>
      <c r="DR424" s="414"/>
      <c r="DS424" s="414"/>
      <c r="DT424" s="108"/>
      <c r="DU424" s="100"/>
      <c r="DV424" s="106"/>
      <c r="DW424" s="107"/>
      <c r="DX424" s="414"/>
      <c r="DY424" s="414"/>
      <c r="DZ424" s="108"/>
      <c r="EA424" s="100"/>
      <c r="EB424" s="106"/>
      <c r="EC424" s="107"/>
      <c r="ED424" s="414"/>
      <c r="EE424" s="414"/>
      <c r="EF424" s="108"/>
      <c r="EG424" s="100"/>
      <c r="EH424" s="106"/>
      <c r="EI424" s="107"/>
      <c r="EJ424" s="414"/>
      <c r="EK424" s="414"/>
      <c r="EL424" s="108"/>
      <c r="EM424" s="100"/>
      <c r="EN424" s="106"/>
      <c r="EO424" s="107"/>
      <c r="EP424" s="414"/>
      <c r="EQ424" s="414"/>
      <c r="ER424" s="108"/>
      <c r="ES424" s="100"/>
      <c r="ET424" s="106"/>
      <c r="EU424" s="107"/>
      <c r="EV424" s="414"/>
      <c r="EW424" s="414"/>
      <c r="EX424" s="108"/>
      <c r="EY424" s="100"/>
      <c r="EZ424" s="106"/>
      <c r="FA424" s="107"/>
      <c r="FB424" s="414"/>
      <c r="FC424" s="414"/>
      <c r="FD424" s="108"/>
      <c r="FE424" s="100"/>
      <c r="FF424" s="106"/>
      <c r="FG424" s="107"/>
      <c r="FH424" s="414"/>
      <c r="FI424" s="414"/>
      <c r="FJ424" s="108"/>
      <c r="FK424" s="100"/>
      <c r="FL424" s="106"/>
      <c r="FM424" s="107"/>
      <c r="FN424" s="414"/>
      <c r="FO424" s="414"/>
      <c r="FP424" s="108"/>
      <c r="FQ424" s="100"/>
      <c r="FR424" s="106"/>
      <c r="FS424" s="107"/>
      <c r="FT424" s="414"/>
      <c r="FU424" s="414"/>
      <c r="FV424" s="108"/>
      <c r="FW424" s="100"/>
      <c r="FX424" s="106"/>
      <c r="FY424" s="107"/>
      <c r="FZ424" s="414"/>
      <c r="GA424" s="414"/>
      <c r="GB424" s="108"/>
      <c r="GC424" s="100"/>
      <c r="GD424" s="106"/>
      <c r="GE424" s="107"/>
      <c r="GF424" s="414"/>
      <c r="GG424" s="414"/>
      <c r="GH424" s="108"/>
      <c r="GI424" s="100"/>
      <c r="GJ424" s="106"/>
      <c r="GK424" s="107"/>
      <c r="GL424" s="414"/>
      <c r="GM424" s="414"/>
      <c r="GN424" s="108"/>
      <c r="GO424" s="100"/>
      <c r="GP424" s="106"/>
      <c r="GQ424" s="107"/>
      <c r="GR424" s="414"/>
      <c r="GS424" s="414"/>
      <c r="GT424" s="108"/>
      <c r="GU424" s="100"/>
      <c r="GV424" s="106"/>
      <c r="GW424" s="107"/>
      <c r="GX424" s="414"/>
      <c r="GY424" s="414"/>
      <c r="GZ424" s="108"/>
      <c r="HA424" s="100"/>
      <c r="HB424" s="106"/>
      <c r="HC424" s="107"/>
      <c r="HD424" s="414"/>
      <c r="HE424" s="414"/>
      <c r="HF424" s="108"/>
      <c r="HG424" s="100"/>
      <c r="HH424" s="106"/>
      <c r="HI424" s="107"/>
      <c r="HJ424" s="414"/>
      <c r="HK424" s="414"/>
      <c r="HL424" s="108"/>
      <c r="HM424" s="100"/>
      <c r="HN424" s="106"/>
      <c r="HO424" s="107"/>
      <c r="HP424" s="414"/>
      <c r="HQ424" s="414"/>
      <c r="HR424" s="108"/>
      <c r="HS424" s="100"/>
      <c r="HT424" s="106"/>
      <c r="HU424" s="107"/>
      <c r="HV424" s="414"/>
      <c r="HW424" s="414"/>
      <c r="HX424" s="108"/>
      <c r="HY424" s="100"/>
      <c r="HZ424" s="106"/>
      <c r="IA424" s="107"/>
      <c r="IB424" s="414"/>
      <c r="IC424" s="414"/>
      <c r="ID424" s="108"/>
      <c r="IE424" s="100"/>
      <c r="IF424" s="106"/>
      <c r="IG424" s="107"/>
      <c r="IH424" s="414"/>
      <c r="II424" s="414"/>
      <c r="IJ424" s="108"/>
      <c r="IK424" s="100"/>
      <c r="IL424" s="106"/>
      <c r="IM424" s="107"/>
      <c r="IN424" s="105"/>
    </row>
    <row r="425" spans="1:248" s="92" customFormat="1" ht="16.5" customHeight="1">
      <c r="A425" s="278" t="s">
        <v>150</v>
      </c>
      <c r="B425" s="424" t="str">
        <f t="shared" si="31"/>
        <v>Personal/Qualifikation (Prozeßschritt 7)</v>
      </c>
      <c r="C425" s="425"/>
      <c r="D425" s="425"/>
      <c r="E425" s="425"/>
      <c r="F425" s="426"/>
      <c r="H425" s="646"/>
      <c r="I425" s="97" t="s">
        <v>375</v>
      </c>
      <c r="J425" s="97" t="s">
        <v>376</v>
      </c>
    </row>
    <row r="426" spans="1:248" s="92" customFormat="1" ht="25.5" customHeight="1">
      <c r="A426" s="279" t="s">
        <v>153</v>
      </c>
      <c r="B426" s="408" t="str">
        <f t="shared" si="31"/>
        <v>Sind den Mitarbeitern Verantwortung und Befugnisse zur Überwachung der Produkt-/Prozeßqualität übertragen?</v>
      </c>
      <c r="C426" s="409"/>
      <c r="D426" s="417"/>
      <c r="E426" s="418"/>
      <c r="F426" s="412"/>
      <c r="H426" s="646"/>
      <c r="I426" s="97" t="s">
        <v>154</v>
      </c>
      <c r="J426" s="109" t="s">
        <v>155</v>
      </c>
    </row>
    <row r="427" spans="1:248" s="102" customFormat="1" ht="409.5">
      <c r="A427" s="280"/>
      <c r="B427" s="410" t="str">
        <f t="shared" si="31"/>
        <v>­ Werkerselbstprüfung
­ Sperrbefugnis</v>
      </c>
      <c r="C427" s="411"/>
      <c r="D427" s="419"/>
      <c r="E427" s="420"/>
      <c r="F427" s="413"/>
      <c r="H427" s="650"/>
      <c r="I427" s="97" t="s">
        <v>156</v>
      </c>
      <c r="J427" s="97" t="s">
        <v>157</v>
      </c>
    </row>
    <row r="428" spans="1:248" s="102" customFormat="1" ht="25.5" customHeight="1">
      <c r="A428" s="279" t="s">
        <v>158</v>
      </c>
      <c r="B428" s="408" t="str">
        <f t="shared" si="31"/>
        <v>Sind den Mitarbeitern Verantwortung und Befugnisse zu Fertigungseinrichtungen/Fertigungsumfeld übertragen?</v>
      </c>
      <c r="C428" s="409"/>
      <c r="D428" s="417"/>
      <c r="E428" s="418"/>
      <c r="F428" s="412"/>
      <c r="H428" s="650"/>
      <c r="I428" s="97" t="s">
        <v>159</v>
      </c>
      <c r="J428" s="109" t="s">
        <v>160</v>
      </c>
    </row>
    <row r="429" spans="1:248" s="102" customFormat="1" ht="59.25" customHeight="1">
      <c r="A429" s="280"/>
      <c r="B429" s="410" t="str">
        <f t="shared" si="31"/>
        <v xml:space="preserve">­ Ordnung und Sauberkeit
­ Reparatur und Wartung durchführen bzw. veranlassen
­ Einrichtung und Abgleich von Prüf-/Meßmittel durchführen/ veranlassen. </v>
      </c>
      <c r="C429" s="411"/>
      <c r="D429" s="419"/>
      <c r="E429" s="420"/>
      <c r="F429" s="413"/>
      <c r="H429" s="650"/>
      <c r="I429" s="97" t="s">
        <v>161</v>
      </c>
      <c r="J429" s="97" t="s">
        <v>162</v>
      </c>
    </row>
    <row r="430" spans="1:248" s="102" customFormat="1" ht="25.5" customHeight="1">
      <c r="A430" s="279" t="s">
        <v>163</v>
      </c>
      <c r="B430" s="408" t="str">
        <f t="shared" si="31"/>
        <v>Sind die Mitarbeiter geeignet, die gestellten Aufgaben zu erfüllen und wird deren Qualifikation aufrecht erhalten?</v>
      </c>
      <c r="C430" s="409"/>
      <c r="D430" s="432"/>
      <c r="E430" s="433"/>
      <c r="F430" s="412"/>
      <c r="H430" s="650"/>
      <c r="I430" s="97" t="s">
        <v>164</v>
      </c>
      <c r="J430" s="109" t="s">
        <v>165</v>
      </c>
    </row>
    <row r="431" spans="1:248" s="102" customFormat="1" ht="75" customHeight="1">
      <c r="A431" s="280"/>
      <c r="B431" s="410" t="str">
        <f t="shared" si="31"/>
        <v>­ Einweisungs-/Schulungs-/Qualifikationsnachweise zum Prozeß 
­ Eignungsnachweise (z. B. Schweißerzeugnisse, Sehtest, Staplerschein)
- Q-Matrix
- Schulungsplan</v>
      </c>
      <c r="C431" s="411"/>
      <c r="D431" s="434"/>
      <c r="E431" s="435"/>
      <c r="F431" s="413"/>
      <c r="H431" s="650"/>
      <c r="I431" s="97" t="s">
        <v>166</v>
      </c>
      <c r="J431" s="97" t="s">
        <v>167</v>
      </c>
    </row>
    <row r="432" spans="1:248" s="102" customFormat="1" ht="12.75" customHeight="1">
      <c r="A432" s="279" t="s">
        <v>168</v>
      </c>
      <c r="B432" s="408" t="str">
        <f t="shared" si="31"/>
        <v>Gibt es einen Personaleinsatzplan mit Vertreterregelung?</v>
      </c>
      <c r="C432" s="409"/>
      <c r="D432" s="417"/>
      <c r="E432" s="418"/>
      <c r="F432" s="412"/>
      <c r="H432" s="650"/>
      <c r="I432" s="97" t="s">
        <v>169</v>
      </c>
      <c r="J432" s="109" t="s">
        <v>170</v>
      </c>
    </row>
    <row r="433" spans="1:248" s="102" customFormat="1" ht="17.25" customHeight="1">
      <c r="A433" s="280"/>
      <c r="B433" s="410" t="str">
        <f t="shared" si="31"/>
        <v>- Schichtplan</v>
      </c>
      <c r="C433" s="411"/>
      <c r="D433" s="419"/>
      <c r="E433" s="420"/>
      <c r="F433" s="413"/>
      <c r="H433" s="650"/>
      <c r="I433" s="97" t="s">
        <v>171</v>
      </c>
      <c r="J433" s="97" t="s">
        <v>172</v>
      </c>
    </row>
    <row r="434" spans="1:248" s="102" customFormat="1" ht="25.5" customHeight="1">
      <c r="A434" s="279" t="s">
        <v>173</v>
      </c>
      <c r="B434" s="408" t="str">
        <f t="shared" si="31"/>
        <v>Sind lnstrumentarien zur Steigerung der Mitarbeitermotivation wirksam eingesetzt?</v>
      </c>
      <c r="C434" s="409"/>
      <c r="D434" s="417"/>
      <c r="E434" s="418"/>
      <c r="F434" s="412"/>
      <c r="H434" s="650"/>
      <c r="I434" s="97" t="s">
        <v>174</v>
      </c>
      <c r="J434" s="109" t="s">
        <v>175</v>
      </c>
    </row>
    <row r="435" spans="1:248" s="102" customFormat="1" ht="30.75" customHeight="1">
      <c r="A435" s="280"/>
      <c r="B435" s="410" t="str">
        <f t="shared" si="31"/>
        <v>­ Qualitätsinformationen (Soll-/Istwerte)
­ Verbesserungsvorschläge</v>
      </c>
      <c r="C435" s="411"/>
      <c r="D435" s="419"/>
      <c r="E435" s="420"/>
      <c r="F435" s="413"/>
      <c r="H435" s="650"/>
      <c r="I435" s="97" t="s">
        <v>176</v>
      </c>
      <c r="J435" s="97" t="s">
        <v>177</v>
      </c>
    </row>
    <row r="436" spans="1:248" s="102" customFormat="1" ht="15.75">
      <c r="A436" s="281"/>
      <c r="B436" s="282"/>
      <c r="C436" s="283"/>
      <c r="D436" s="284"/>
      <c r="E436" s="284"/>
      <c r="F436" s="285"/>
      <c r="G436" s="106"/>
      <c r="H436" s="651"/>
      <c r="I436" s="97"/>
      <c r="J436" s="97"/>
      <c r="K436" s="100"/>
      <c r="L436" s="106"/>
      <c r="M436" s="107"/>
      <c r="N436" s="414"/>
      <c r="O436" s="414"/>
      <c r="P436" s="108"/>
      <c r="Q436" s="100"/>
      <c r="R436" s="106"/>
      <c r="S436" s="107"/>
      <c r="T436" s="414"/>
      <c r="U436" s="414"/>
      <c r="V436" s="108"/>
      <c r="W436" s="100"/>
      <c r="X436" s="106"/>
      <c r="Y436" s="107"/>
      <c r="Z436" s="414"/>
      <c r="AA436" s="414"/>
      <c r="AB436" s="108"/>
      <c r="AC436" s="100"/>
      <c r="AD436" s="106"/>
      <c r="AE436" s="107"/>
      <c r="AF436" s="414"/>
      <c r="AG436" s="414"/>
      <c r="AH436" s="108"/>
      <c r="AI436" s="100"/>
      <c r="AJ436" s="106"/>
      <c r="AK436" s="107"/>
      <c r="AL436" s="414"/>
      <c r="AM436" s="414"/>
      <c r="AN436" s="108"/>
      <c r="AO436" s="100"/>
      <c r="AP436" s="106"/>
      <c r="AQ436" s="107"/>
      <c r="AR436" s="414"/>
      <c r="AS436" s="414"/>
      <c r="AT436" s="108"/>
      <c r="AU436" s="100"/>
      <c r="AV436" s="106"/>
      <c r="AW436" s="107"/>
      <c r="AX436" s="414"/>
      <c r="AY436" s="414"/>
      <c r="AZ436" s="108"/>
      <c r="BA436" s="100"/>
      <c r="BB436" s="106"/>
      <c r="BC436" s="107"/>
      <c r="BD436" s="414"/>
      <c r="BE436" s="414"/>
      <c r="BF436" s="108"/>
      <c r="BG436" s="100"/>
      <c r="BH436" s="106"/>
      <c r="BI436" s="107"/>
      <c r="BJ436" s="414"/>
      <c r="BK436" s="414"/>
      <c r="BL436" s="108"/>
      <c r="BM436" s="100"/>
      <c r="BN436" s="106"/>
      <c r="BO436" s="107"/>
      <c r="BP436" s="414"/>
      <c r="BQ436" s="414"/>
      <c r="BR436" s="108"/>
      <c r="BS436" s="100"/>
      <c r="BT436" s="106"/>
      <c r="BU436" s="107"/>
      <c r="BV436" s="414"/>
      <c r="BW436" s="414"/>
      <c r="BX436" s="108"/>
      <c r="BY436" s="100"/>
      <c r="BZ436" s="106"/>
      <c r="CA436" s="107"/>
      <c r="CB436" s="414"/>
      <c r="CC436" s="414"/>
      <c r="CD436" s="108"/>
      <c r="CE436" s="100"/>
      <c r="CF436" s="106"/>
      <c r="CG436" s="107"/>
      <c r="CH436" s="414"/>
      <c r="CI436" s="414"/>
      <c r="CJ436" s="108"/>
      <c r="CK436" s="100"/>
      <c r="CL436" s="106"/>
      <c r="CM436" s="107"/>
      <c r="CN436" s="414"/>
      <c r="CO436" s="414"/>
      <c r="CP436" s="108"/>
      <c r="CQ436" s="100"/>
      <c r="CR436" s="106"/>
      <c r="CS436" s="107"/>
      <c r="CT436" s="414"/>
      <c r="CU436" s="414"/>
      <c r="CV436" s="108"/>
      <c r="CW436" s="100"/>
      <c r="CX436" s="106"/>
      <c r="CY436" s="107"/>
      <c r="CZ436" s="414"/>
      <c r="DA436" s="414"/>
      <c r="DB436" s="108"/>
      <c r="DC436" s="100"/>
      <c r="DD436" s="106"/>
      <c r="DE436" s="107"/>
      <c r="DF436" s="414"/>
      <c r="DG436" s="414"/>
      <c r="DH436" s="108"/>
      <c r="DI436" s="100"/>
      <c r="DJ436" s="106"/>
      <c r="DK436" s="107"/>
      <c r="DL436" s="414"/>
      <c r="DM436" s="414"/>
      <c r="DN436" s="108"/>
      <c r="DO436" s="100"/>
      <c r="DP436" s="106"/>
      <c r="DQ436" s="107"/>
      <c r="DR436" s="414"/>
      <c r="DS436" s="414"/>
      <c r="DT436" s="108"/>
      <c r="DU436" s="100"/>
      <c r="DV436" s="106"/>
      <c r="DW436" s="107"/>
      <c r="DX436" s="414"/>
      <c r="DY436" s="414"/>
      <c r="DZ436" s="108"/>
      <c r="EA436" s="100"/>
      <c r="EB436" s="106"/>
      <c r="EC436" s="107"/>
      <c r="ED436" s="414"/>
      <c r="EE436" s="414"/>
      <c r="EF436" s="108"/>
      <c r="EG436" s="100"/>
      <c r="EH436" s="106"/>
      <c r="EI436" s="107"/>
      <c r="EJ436" s="414"/>
      <c r="EK436" s="414"/>
      <c r="EL436" s="108"/>
      <c r="EM436" s="100"/>
      <c r="EN436" s="106"/>
      <c r="EO436" s="107"/>
      <c r="EP436" s="414"/>
      <c r="EQ436" s="414"/>
      <c r="ER436" s="108"/>
      <c r="ES436" s="100"/>
      <c r="ET436" s="106"/>
      <c r="EU436" s="107"/>
      <c r="EV436" s="414"/>
      <c r="EW436" s="414"/>
      <c r="EX436" s="108"/>
      <c r="EY436" s="100"/>
      <c r="EZ436" s="106"/>
      <c r="FA436" s="107"/>
      <c r="FB436" s="414"/>
      <c r="FC436" s="414"/>
      <c r="FD436" s="108"/>
      <c r="FE436" s="100"/>
      <c r="FF436" s="106"/>
      <c r="FG436" s="107"/>
      <c r="FH436" s="414"/>
      <c r="FI436" s="414"/>
      <c r="FJ436" s="108"/>
      <c r="FK436" s="100"/>
      <c r="FL436" s="106"/>
      <c r="FM436" s="107"/>
      <c r="FN436" s="414"/>
      <c r="FO436" s="414"/>
      <c r="FP436" s="108"/>
      <c r="FQ436" s="100"/>
      <c r="FR436" s="106"/>
      <c r="FS436" s="107"/>
      <c r="FT436" s="414"/>
      <c r="FU436" s="414"/>
      <c r="FV436" s="108"/>
      <c r="FW436" s="100"/>
      <c r="FX436" s="106"/>
      <c r="FY436" s="107"/>
      <c r="FZ436" s="414"/>
      <c r="GA436" s="414"/>
      <c r="GB436" s="108"/>
      <c r="GC436" s="100"/>
      <c r="GD436" s="106"/>
      <c r="GE436" s="107"/>
      <c r="GF436" s="414"/>
      <c r="GG436" s="414"/>
      <c r="GH436" s="108"/>
      <c r="GI436" s="100"/>
      <c r="GJ436" s="106"/>
      <c r="GK436" s="107"/>
      <c r="GL436" s="414"/>
      <c r="GM436" s="414"/>
      <c r="GN436" s="108"/>
      <c r="GO436" s="100"/>
      <c r="GP436" s="106"/>
      <c r="GQ436" s="107"/>
      <c r="GR436" s="414"/>
      <c r="GS436" s="414"/>
      <c r="GT436" s="108"/>
      <c r="GU436" s="100"/>
      <c r="GV436" s="106"/>
      <c r="GW436" s="107"/>
      <c r="GX436" s="414"/>
      <c r="GY436" s="414"/>
      <c r="GZ436" s="108"/>
      <c r="HA436" s="100"/>
      <c r="HB436" s="106"/>
      <c r="HC436" s="107"/>
      <c r="HD436" s="414"/>
      <c r="HE436" s="414"/>
      <c r="HF436" s="108"/>
      <c r="HG436" s="100"/>
      <c r="HH436" s="106"/>
      <c r="HI436" s="107"/>
      <c r="HJ436" s="414"/>
      <c r="HK436" s="414"/>
      <c r="HL436" s="108"/>
      <c r="HM436" s="100"/>
      <c r="HN436" s="106"/>
      <c r="HO436" s="107"/>
      <c r="HP436" s="414"/>
      <c r="HQ436" s="414"/>
      <c r="HR436" s="108"/>
      <c r="HS436" s="100"/>
      <c r="HT436" s="106"/>
      <c r="HU436" s="107"/>
      <c r="HV436" s="414"/>
      <c r="HW436" s="414"/>
      <c r="HX436" s="108"/>
      <c r="HY436" s="100"/>
      <c r="HZ436" s="106"/>
      <c r="IA436" s="107"/>
      <c r="IB436" s="414"/>
      <c r="IC436" s="414"/>
      <c r="ID436" s="108"/>
      <c r="IE436" s="100"/>
      <c r="IF436" s="106"/>
      <c r="IG436" s="107"/>
      <c r="IH436" s="414"/>
      <c r="II436" s="414"/>
      <c r="IJ436" s="108"/>
      <c r="IK436" s="100"/>
      <c r="IL436" s="106"/>
      <c r="IM436" s="107"/>
      <c r="IN436" s="105"/>
    </row>
    <row r="437" spans="1:248" s="92" customFormat="1" ht="15.75" customHeight="1">
      <c r="A437" s="277" t="s">
        <v>178</v>
      </c>
      <c r="B437" s="421" t="str">
        <f t="shared" ref="B437:B451" si="32">IF(H$1=1,I437,J437)</f>
        <v xml:space="preserve">Betriebsmittel/Einrichtungen (Prozeßschritt 7) </v>
      </c>
      <c r="C437" s="422"/>
      <c r="D437" s="422"/>
      <c r="E437" s="422"/>
      <c r="F437" s="423"/>
      <c r="H437" s="646"/>
      <c r="I437" s="97" t="s">
        <v>377</v>
      </c>
      <c r="J437" s="97" t="s">
        <v>378</v>
      </c>
    </row>
    <row r="438" spans="1:248" s="92" customFormat="1" ht="25.5" customHeight="1">
      <c r="A438" s="279" t="s">
        <v>181</v>
      </c>
      <c r="B438" s="408" t="str">
        <f t="shared" si="32"/>
        <v>Werden mit den Fertigungseinrichtungen/Werkzeugen die produktspezifischen Qualitätsforderungen erfüllt?</v>
      </c>
      <c r="C438" s="409"/>
      <c r="D438" s="417"/>
      <c r="E438" s="418"/>
      <c r="F438" s="412"/>
      <c r="H438" s="646"/>
      <c r="I438" s="97" t="s">
        <v>182</v>
      </c>
      <c r="J438" s="97" t="s">
        <v>183</v>
      </c>
    </row>
    <row r="439" spans="1:248" s="102" customFormat="1" ht="45.75" customHeight="1">
      <c r="A439" s="280"/>
      <c r="B439" s="410" t="str">
        <f t="shared" si="32"/>
        <v>­ Maschinen-/Prozeßfähgikeitsnachweise für wichtige Merkmale/
  prozeßbestimmende Parameter
­ Zwangssteuerung/Regelung wichtiger Parameter</v>
      </c>
      <c r="C439" s="411"/>
      <c r="D439" s="419"/>
      <c r="E439" s="420"/>
      <c r="F439" s="413"/>
      <c r="H439" s="650"/>
      <c r="I439" s="97" t="s">
        <v>184</v>
      </c>
      <c r="J439" s="109" t="s">
        <v>185</v>
      </c>
    </row>
    <row r="440" spans="1:248" s="102" customFormat="1" ht="38.25" customHeight="1">
      <c r="A440" s="279" t="s">
        <v>186</v>
      </c>
      <c r="B440" s="408" t="str">
        <f t="shared" si="32"/>
        <v>Können mit den eingesetzten Meß-, und Prüfeinrichtungen die Qualitätsforderungen während der Serienfertigung wirksam überwacht werden?</v>
      </c>
      <c r="C440" s="409"/>
      <c r="D440" s="417"/>
      <c r="E440" s="418"/>
      <c r="F440" s="412"/>
      <c r="H440" s="650"/>
      <c r="I440" s="97" t="s">
        <v>187</v>
      </c>
      <c r="J440" s="97" t="s">
        <v>188</v>
      </c>
    </row>
    <row r="441" spans="1:248" s="102" customFormat="1" ht="38.25" customHeight="1">
      <c r="A441" s="280"/>
      <c r="B441" s="410" t="str">
        <f t="shared" si="32"/>
        <v>­ Meßgenauigkeit/Prüfmittelfähigkeit
­ Datenerfassung und Auswertbarkeit</v>
      </c>
      <c r="C441" s="411"/>
      <c r="D441" s="419"/>
      <c r="E441" s="420"/>
      <c r="F441" s="413"/>
      <c r="H441" s="650"/>
      <c r="I441" s="97" t="s">
        <v>189</v>
      </c>
      <c r="J441" s="109" t="s">
        <v>190</v>
      </c>
    </row>
    <row r="442" spans="1:248" s="102" customFormat="1" ht="12.75" customHeight="1">
      <c r="A442" s="279" t="s">
        <v>191</v>
      </c>
      <c r="B442" s="408" t="str">
        <f t="shared" si="32"/>
        <v>Sind die Arbeits-, und Prüfplätze den Erfordernissen angemessen?</v>
      </c>
      <c r="C442" s="409"/>
      <c r="D442" s="417"/>
      <c r="E442" s="418"/>
      <c r="F442" s="412"/>
      <c r="H442" s="650"/>
      <c r="I442" s="97" t="s">
        <v>192</v>
      </c>
      <c r="J442" s="97" t="s">
        <v>193</v>
      </c>
    </row>
    <row r="443" spans="1:248" s="102" customFormat="1" ht="409.5">
      <c r="A443" s="280"/>
      <c r="B443" s="410" t="str">
        <f t="shared" si="32"/>
        <v>­ Ergonomie
­ Beleuchtung
­ Ordnung und Sauberkeit
- Nacharbeitsplatz</v>
      </c>
      <c r="C443" s="411"/>
      <c r="D443" s="419"/>
      <c r="E443" s="420"/>
      <c r="F443" s="413"/>
      <c r="H443" s="650"/>
      <c r="I443" s="97" t="s">
        <v>194</v>
      </c>
      <c r="J443" s="109" t="s">
        <v>195</v>
      </c>
    </row>
    <row r="444" spans="1:248" s="102" customFormat="1" ht="25.5" customHeight="1">
      <c r="A444" s="279" t="s">
        <v>196</v>
      </c>
      <c r="B444" s="408" t="str">
        <f t="shared" si="32"/>
        <v>Sind in den Fertigungs- und Prüfunterlagen die relevanten Angaben vollständig aufgeführt und sind sie eingehalten?</v>
      </c>
      <c r="C444" s="409"/>
      <c r="D444" s="417"/>
      <c r="E444" s="418"/>
      <c r="F444" s="412"/>
      <c r="H444" s="650"/>
      <c r="I444" s="97" t="s">
        <v>197</v>
      </c>
      <c r="J444" s="97" t="s">
        <v>198</v>
      </c>
    </row>
    <row r="445" spans="1:248" s="102" customFormat="1" ht="88.5" customHeight="1">
      <c r="A445" s="280"/>
      <c r="B445" s="410" t="str">
        <f t="shared" si="32"/>
        <v>­ Prozeßparameter (z. B.: Drücke, Temperaturen, Zeiten,
  Geschwindigkeiten)
­ Prüfvorgaben (wichtige Merkmale, Prüfmittel, Methoden, Prüfhäufigkeiten)
­ Eingriffsgrenzen in Prozeßregelkarten
­ Maschinen- und Prozeßfähigkeitsnachweise</v>
      </c>
      <c r="C445" s="411"/>
      <c r="D445" s="419"/>
      <c r="E445" s="420"/>
      <c r="F445" s="413"/>
      <c r="H445" s="650"/>
      <c r="I445" s="109" t="s">
        <v>199</v>
      </c>
      <c r="J445" s="109" t="s">
        <v>200</v>
      </c>
    </row>
    <row r="446" spans="1:248" s="102" customFormat="1" ht="12.75" customHeight="1">
      <c r="A446" s="279" t="s">
        <v>201</v>
      </c>
      <c r="B446" s="408" t="str">
        <f t="shared" si="32"/>
        <v>Sind für Einstellarbeiten die erforderlichen Hilfsmittel vorhanden?</v>
      </c>
      <c r="C446" s="409"/>
      <c r="D446" s="417"/>
      <c r="E446" s="418"/>
      <c r="F446" s="412"/>
      <c r="H446" s="650"/>
      <c r="I446" s="97" t="s">
        <v>202</v>
      </c>
      <c r="J446" s="97" t="s">
        <v>203</v>
      </c>
    </row>
    <row r="447" spans="1:248" s="102" customFormat="1" ht="409.5">
      <c r="A447" s="280"/>
      <c r="B447" s="410" t="str">
        <f t="shared" si="32"/>
        <v>­ Einstellpläne
­ Einrichthilfen/Vergleichshilfen</v>
      </c>
      <c r="C447" s="411"/>
      <c r="D447" s="419"/>
      <c r="E447" s="420"/>
      <c r="F447" s="413"/>
      <c r="H447" s="650"/>
      <c r="I447" s="97" t="s">
        <v>204</v>
      </c>
      <c r="J447" s="109" t="s">
        <v>205</v>
      </c>
    </row>
    <row r="448" spans="1:248" s="102" customFormat="1" ht="25.5" customHeight="1">
      <c r="A448" s="279" t="s">
        <v>206</v>
      </c>
      <c r="B448" s="408" t="str">
        <f t="shared" si="32"/>
        <v>Erfolgt eine Freigabe von Fertigungsanläufen und werden Einstelldaten sowie Abweichungen erfaßt?</v>
      </c>
      <c r="C448" s="409"/>
      <c r="D448" s="417"/>
      <c r="E448" s="418"/>
      <c r="F448" s="412"/>
      <c r="H448" s="650"/>
      <c r="I448" s="97" t="s">
        <v>207</v>
      </c>
      <c r="J448" s="97" t="s">
        <v>208</v>
      </c>
    </row>
    <row r="449" spans="1:248" s="102" customFormat="1" ht="87" customHeight="1">
      <c r="A449" s="280"/>
      <c r="B449" s="410" t="str">
        <f t="shared" si="32"/>
        <v>­ Neues, geändertes Produkt
­ Stillstand der Einrichtung/Prozeßunterbrechung
­ Reparatur, Werkzeugwechsel
­ Materialwechsel (z. B. Chargenwechsel)
­ Geänderte Fertigungsparameter
­ Ordnung und Sauberkeit am Arbeitsplatz</v>
      </c>
      <c r="C449" s="411"/>
      <c r="D449" s="419"/>
      <c r="E449" s="420"/>
      <c r="F449" s="413"/>
      <c r="H449" s="650"/>
      <c r="I449" s="97" t="s">
        <v>209</v>
      </c>
      <c r="J449" s="97" t="s">
        <v>210</v>
      </c>
    </row>
    <row r="450" spans="1:248" s="102" customFormat="1" ht="25.5" customHeight="1">
      <c r="A450" s="279" t="s">
        <v>211</v>
      </c>
      <c r="B450" s="408" t="str">
        <f t="shared" si="32"/>
        <v>Sind die erforderlichen Korrekturmaßnahmen termingerecht realisiert und auf Wirksamkeit überprüft?</v>
      </c>
      <c r="C450" s="409"/>
      <c r="D450" s="417"/>
      <c r="E450" s="418"/>
      <c r="F450" s="412"/>
      <c r="H450" s="650"/>
      <c r="I450" s="97" t="s">
        <v>234</v>
      </c>
      <c r="J450" s="97" t="s">
        <v>235</v>
      </c>
    </row>
    <row r="451" spans="1:248" s="102" customFormat="1" ht="74.25" customHeight="1">
      <c r="A451" s="280"/>
      <c r="B451" s="410" t="str">
        <f t="shared" si="32"/>
        <v>­ Risikoanalyse (Prozeß-FMEA) Fehleranalysen
­ Verbesserungsprogramme aus Audits
­ Schnittstellengespräche intern/extern
­ Interne Beanstandungen 
­ Kundenbeanstandungen</v>
      </c>
      <c r="C451" s="411"/>
      <c r="D451" s="419"/>
      <c r="E451" s="420"/>
      <c r="F451" s="413"/>
      <c r="H451" s="650"/>
      <c r="I451" s="97" t="s">
        <v>236</v>
      </c>
      <c r="J451" s="109" t="s">
        <v>237</v>
      </c>
    </row>
    <row r="452" spans="1:248" s="100" customFormat="1" ht="15.75">
      <c r="A452" s="281"/>
      <c r="B452" s="282"/>
      <c r="C452" s="283"/>
      <c r="D452" s="284"/>
      <c r="E452" s="284"/>
      <c r="F452" s="285"/>
      <c r="G452" s="106"/>
      <c r="H452" s="651"/>
      <c r="I452" s="97"/>
      <c r="J452" s="97"/>
      <c r="L452" s="106"/>
      <c r="M452" s="107"/>
      <c r="N452" s="414"/>
      <c r="O452" s="414"/>
      <c r="P452" s="108"/>
      <c r="R452" s="106"/>
      <c r="S452" s="107"/>
      <c r="T452" s="414"/>
      <c r="U452" s="414"/>
      <c r="V452" s="108"/>
      <c r="X452" s="106"/>
      <c r="Y452" s="107"/>
      <c r="Z452" s="414"/>
      <c r="AA452" s="414"/>
      <c r="AB452" s="108"/>
      <c r="AD452" s="106"/>
      <c r="AE452" s="107"/>
      <c r="AF452" s="414"/>
      <c r="AG452" s="414"/>
      <c r="AH452" s="108"/>
      <c r="AJ452" s="106"/>
      <c r="AK452" s="107"/>
      <c r="AL452" s="414"/>
      <c r="AM452" s="414"/>
      <c r="AN452" s="108"/>
      <c r="AP452" s="106"/>
      <c r="AQ452" s="107"/>
      <c r="AR452" s="414"/>
      <c r="AS452" s="414"/>
      <c r="AT452" s="108"/>
      <c r="AV452" s="106"/>
      <c r="AW452" s="107"/>
      <c r="AX452" s="414"/>
      <c r="AY452" s="414"/>
      <c r="AZ452" s="108"/>
      <c r="BB452" s="106"/>
      <c r="BC452" s="107"/>
      <c r="BD452" s="414"/>
      <c r="BE452" s="414"/>
      <c r="BF452" s="108"/>
      <c r="BH452" s="106"/>
      <c r="BI452" s="107"/>
      <c r="BJ452" s="414"/>
      <c r="BK452" s="414"/>
      <c r="BL452" s="108"/>
      <c r="BN452" s="106"/>
      <c r="BO452" s="107"/>
      <c r="BP452" s="414"/>
      <c r="BQ452" s="414"/>
      <c r="BR452" s="108"/>
      <c r="BT452" s="106"/>
      <c r="BU452" s="107"/>
      <c r="BV452" s="414"/>
      <c r="BW452" s="414"/>
      <c r="BX452" s="108"/>
      <c r="BZ452" s="106"/>
      <c r="CA452" s="107"/>
      <c r="CB452" s="414"/>
      <c r="CC452" s="414"/>
      <c r="CD452" s="108"/>
      <c r="CF452" s="106"/>
      <c r="CG452" s="107"/>
      <c r="CH452" s="414"/>
      <c r="CI452" s="414"/>
      <c r="CJ452" s="108"/>
      <c r="CL452" s="106"/>
      <c r="CM452" s="107"/>
      <c r="CN452" s="414"/>
      <c r="CO452" s="414"/>
      <c r="CP452" s="108"/>
      <c r="CR452" s="106"/>
      <c r="CS452" s="107"/>
      <c r="CT452" s="414"/>
      <c r="CU452" s="414"/>
      <c r="CV452" s="108"/>
      <c r="CX452" s="106"/>
      <c r="CY452" s="107"/>
      <c r="CZ452" s="414"/>
      <c r="DA452" s="414"/>
      <c r="DB452" s="108"/>
      <c r="DD452" s="106"/>
      <c r="DE452" s="107"/>
      <c r="DF452" s="414"/>
      <c r="DG452" s="414"/>
      <c r="DH452" s="108"/>
      <c r="DJ452" s="106"/>
      <c r="DK452" s="107"/>
      <c r="DL452" s="414"/>
      <c r="DM452" s="414"/>
      <c r="DN452" s="108"/>
      <c r="DP452" s="106"/>
      <c r="DQ452" s="107"/>
      <c r="DR452" s="414"/>
      <c r="DS452" s="414"/>
      <c r="DT452" s="108"/>
      <c r="DV452" s="106"/>
      <c r="DW452" s="107"/>
      <c r="DX452" s="414"/>
      <c r="DY452" s="414"/>
      <c r="DZ452" s="108"/>
      <c r="EB452" s="106"/>
      <c r="EC452" s="107"/>
      <c r="ED452" s="414"/>
      <c r="EE452" s="414"/>
      <c r="EF452" s="108"/>
      <c r="EH452" s="106"/>
      <c r="EI452" s="107"/>
      <c r="EJ452" s="414"/>
      <c r="EK452" s="414"/>
      <c r="EL452" s="108"/>
      <c r="EN452" s="106"/>
      <c r="EO452" s="107"/>
      <c r="EP452" s="414"/>
      <c r="EQ452" s="414"/>
      <c r="ER452" s="108"/>
      <c r="ET452" s="106"/>
      <c r="EU452" s="107"/>
      <c r="EV452" s="414"/>
      <c r="EW452" s="414"/>
      <c r="EX452" s="108"/>
      <c r="EZ452" s="106"/>
      <c r="FA452" s="107"/>
      <c r="FB452" s="414"/>
      <c r="FC452" s="414"/>
      <c r="FD452" s="108"/>
      <c r="FF452" s="106"/>
      <c r="FG452" s="107"/>
      <c r="FH452" s="414"/>
      <c r="FI452" s="414"/>
      <c r="FJ452" s="108"/>
      <c r="FL452" s="106"/>
      <c r="FM452" s="107"/>
      <c r="FN452" s="414"/>
      <c r="FO452" s="414"/>
      <c r="FP452" s="108"/>
      <c r="FR452" s="106"/>
      <c r="FS452" s="107"/>
      <c r="FT452" s="414"/>
      <c r="FU452" s="414"/>
      <c r="FV452" s="108"/>
      <c r="FX452" s="106"/>
      <c r="FY452" s="107"/>
      <c r="FZ452" s="414"/>
      <c r="GA452" s="414"/>
      <c r="GB452" s="108"/>
      <c r="GD452" s="106"/>
      <c r="GE452" s="107"/>
      <c r="GF452" s="414"/>
      <c r="GG452" s="414"/>
      <c r="GH452" s="108"/>
      <c r="GJ452" s="106"/>
      <c r="GK452" s="107"/>
      <c r="GL452" s="414"/>
      <c r="GM452" s="414"/>
      <c r="GN452" s="108"/>
      <c r="GP452" s="106"/>
      <c r="GQ452" s="107"/>
      <c r="GR452" s="414"/>
      <c r="GS452" s="414"/>
      <c r="GT452" s="108"/>
      <c r="GV452" s="106"/>
      <c r="GW452" s="107"/>
      <c r="GX452" s="414"/>
      <c r="GY452" s="414"/>
      <c r="GZ452" s="108"/>
      <c r="HB452" s="106"/>
      <c r="HC452" s="107"/>
      <c r="HD452" s="414"/>
      <c r="HE452" s="414"/>
      <c r="HF452" s="108"/>
      <c r="HH452" s="106"/>
      <c r="HI452" s="107"/>
      <c r="HJ452" s="414"/>
      <c r="HK452" s="414"/>
      <c r="HL452" s="108"/>
      <c r="HN452" s="106"/>
      <c r="HO452" s="107"/>
      <c r="HP452" s="414"/>
      <c r="HQ452" s="414"/>
      <c r="HR452" s="108"/>
      <c r="HT452" s="106"/>
      <c r="HU452" s="107"/>
      <c r="HV452" s="414"/>
      <c r="HW452" s="414"/>
      <c r="HX452" s="108"/>
      <c r="HZ452" s="106"/>
      <c r="IA452" s="107"/>
      <c r="IB452" s="414"/>
      <c r="IC452" s="414"/>
      <c r="ID452" s="108"/>
      <c r="IF452" s="106"/>
      <c r="IG452" s="107"/>
      <c r="IH452" s="414"/>
      <c r="II452" s="414"/>
      <c r="IJ452" s="108"/>
      <c r="IL452" s="106"/>
      <c r="IM452" s="107"/>
      <c r="IN452" s="105"/>
    </row>
    <row r="453" spans="1:248" s="92" customFormat="1" ht="15.75" customHeight="1">
      <c r="A453" s="277" t="s">
        <v>238</v>
      </c>
      <c r="B453" s="421" t="str">
        <f t="shared" ref="B453:B463" si="33">IF(H$1=1,I453,J453)</f>
        <v>Transport/Teilehandling/Lagerung/Verpack. (Prozeßschr. 7)</v>
      </c>
      <c r="C453" s="422"/>
      <c r="D453" s="422"/>
      <c r="E453" s="422"/>
      <c r="F453" s="423"/>
      <c r="H453" s="646"/>
      <c r="I453" s="97" t="s">
        <v>379</v>
      </c>
      <c r="J453" s="109" t="s">
        <v>380</v>
      </c>
    </row>
    <row r="454" spans="1:248" s="92" customFormat="1" ht="25.5" customHeight="1">
      <c r="A454" s="279" t="s">
        <v>241</v>
      </c>
      <c r="B454" s="408" t="str">
        <f t="shared" si="33"/>
        <v>Sind die Mengen/Fertigungslosgrößen auf den Bedarf abgestimmt und werden sie gezielt zum nächsten Arbeitsgang weitergeleitet?</v>
      </c>
      <c r="C454" s="409"/>
      <c r="D454" s="417"/>
      <c r="E454" s="418"/>
      <c r="F454" s="412"/>
      <c r="H454" s="646"/>
      <c r="I454" s="97" t="s">
        <v>242</v>
      </c>
      <c r="J454" s="97" t="s">
        <v>243</v>
      </c>
    </row>
    <row r="455" spans="1:248" s="102" customFormat="1" ht="47.25" customHeight="1">
      <c r="A455" s="280"/>
      <c r="B455" s="410" t="str">
        <f t="shared" si="33"/>
        <v xml:space="preserve">­ Ausreichend geeignete Transportmittel
­ Definierte Lagerplätze
­ Nur Weitergabe von i. O. Teilen </v>
      </c>
      <c r="C455" s="411"/>
      <c r="D455" s="419"/>
      <c r="E455" s="420"/>
      <c r="F455" s="413"/>
      <c r="H455" s="650"/>
      <c r="I455" s="97" t="s">
        <v>244</v>
      </c>
      <c r="J455" s="109" t="s">
        <v>245</v>
      </c>
    </row>
    <row r="456" spans="1:248" s="102" customFormat="1" ht="38.25" customHeight="1">
      <c r="A456" s="279" t="s">
        <v>246</v>
      </c>
      <c r="B456" s="408" t="str">
        <f t="shared" si="33"/>
        <v>Werden Produkte/Bauteile zweckentsprechend gelagert und sind die Transportmittel/ Verpackungseinrichtungen auf die speziellen Eigenschaften der Produkt/Bauteile abgestimmt?</v>
      </c>
      <c r="C456" s="409"/>
      <c r="D456" s="417"/>
      <c r="E456" s="418"/>
      <c r="F456" s="412"/>
      <c r="H456" s="650"/>
      <c r="I456" s="97" t="s">
        <v>247</v>
      </c>
      <c r="J456" s="97" t="s">
        <v>248</v>
      </c>
    </row>
    <row r="457" spans="1:248" s="102" customFormat="1" ht="409.5">
      <c r="A457" s="280"/>
      <c r="B457" s="410" t="str">
        <f t="shared" si="33"/>
        <v>­ Lagermengen
­ Schutz vor Beschädigung
­ Ordnung, Sauberkeit, Überfüllung (Lagerplätze, Behälter)
- FiFo</v>
      </c>
      <c r="C457" s="411"/>
      <c r="D457" s="419"/>
      <c r="E457" s="420"/>
      <c r="F457" s="413"/>
      <c r="H457" s="650"/>
      <c r="I457" s="97" t="s">
        <v>249</v>
      </c>
      <c r="J457" s="109" t="s">
        <v>250</v>
      </c>
    </row>
    <row r="458" spans="1:248" s="102" customFormat="1" ht="39" customHeight="1">
      <c r="A458" s="279" t="s">
        <v>251</v>
      </c>
      <c r="B458" s="408" t="str">
        <f t="shared" si="33"/>
        <v>Werden Ausschuß-, Nacharbeits- und Einrichtteile sowie innerbetriebliche Restmengen konsequent separiert und gekennzeichnet?</v>
      </c>
      <c r="C458" s="409"/>
      <c r="D458" s="417"/>
      <c r="E458" s="418"/>
      <c r="F458" s="412"/>
      <c r="H458" s="650"/>
      <c r="I458" s="97" t="s">
        <v>252</v>
      </c>
      <c r="J458" s="97" t="s">
        <v>253</v>
      </c>
    </row>
    <row r="459" spans="1:248" s="102" customFormat="1" ht="92.25" customHeight="1">
      <c r="A459" s="280"/>
      <c r="B459" s="410" t="str">
        <f t="shared" si="33"/>
        <v>­ Sperrlager, Sperrbereiche
­ Gekennzeichnete Behälter für Ausschuß, Nacharbeit und Einrichtteile
­ Fehlerhafte Produkte und Fehlermerkmale
­ Kennzeichnung
­ Definierte Ausschleuse-/Nacharbeitsstationen in der Fertigung</v>
      </c>
      <c r="C459" s="411"/>
      <c r="D459" s="419"/>
      <c r="E459" s="420"/>
      <c r="F459" s="413"/>
      <c r="H459" s="650"/>
      <c r="I459" s="97" t="s">
        <v>254</v>
      </c>
      <c r="J459" s="109" t="s">
        <v>255</v>
      </c>
    </row>
    <row r="460" spans="1:248" s="102" customFormat="1" ht="25.5" customHeight="1">
      <c r="A460" s="279" t="s">
        <v>256</v>
      </c>
      <c r="B460" s="408" t="str">
        <f t="shared" si="33"/>
        <v>Ist der Material- und Teilefluß gegen Vermischung/Verwechslung abgesichert und die Rückverfolgbarkeit gewährleistet?</v>
      </c>
      <c r="C460" s="409"/>
      <c r="D460" s="417"/>
      <c r="E460" s="418"/>
      <c r="F460" s="412"/>
      <c r="H460" s="650"/>
      <c r="I460" s="97" t="s">
        <v>257</v>
      </c>
      <c r="J460" s="97" t="s">
        <v>258</v>
      </c>
    </row>
    <row r="461" spans="1:248" s="102" customFormat="1" ht="104.25" customHeight="1">
      <c r="A461" s="280"/>
      <c r="B461" s="410" t="str">
        <f t="shared" si="33"/>
        <v>­ Teilekennzeichnung
­ Kennzeichnung des Arbeits-, Prüf- und Verwendungsstatus
­ Chargenkennzeichnung
­ Verfallsdatum
­ Entfernung ungültiger Kennzeichnungen
­ Arbeitspapiere mit Teile-/Produktionsstammdaten.
­ Konstruktionsstand, Vormaterial und Fertigprodukte</v>
      </c>
      <c r="C461" s="411"/>
      <c r="D461" s="419"/>
      <c r="E461" s="420"/>
      <c r="F461" s="413"/>
      <c r="H461" s="650"/>
      <c r="I461" s="97" t="s">
        <v>259</v>
      </c>
      <c r="J461" s="109" t="s">
        <v>260</v>
      </c>
    </row>
    <row r="462" spans="1:248" s="102" customFormat="1" ht="25.5" customHeight="1">
      <c r="A462" s="279" t="s">
        <v>261</v>
      </c>
      <c r="B462" s="408" t="str">
        <f t="shared" si="33"/>
        <v>Werden Werkzeuge, Einrichtungen und Prüfmittel sachgemäß gelagert?</v>
      </c>
      <c r="C462" s="409"/>
      <c r="D462" s="417"/>
      <c r="E462" s="418"/>
      <c r="F462" s="412"/>
      <c r="H462" s="650"/>
      <c r="I462" s="97" t="s">
        <v>262</v>
      </c>
      <c r="J462" s="97" t="s">
        <v>263</v>
      </c>
    </row>
    <row r="463" spans="1:248" s="102" customFormat="1" ht="107.25" customHeight="1">
      <c r="A463" s="280"/>
      <c r="B463" s="410" t="str">
        <f t="shared" si="33"/>
        <v xml:space="preserve">­ Beschädigungssichere Lagerung
­ Ordnung und Sauberkeit
­ Definierter Lagerort
­ Verwaltete Ausgabe
­ Umwelteinflüsse
­ Kennzeichnung
­ Definierter Freigabe- und Änderungsstand. </v>
      </c>
      <c r="C463" s="411"/>
      <c r="D463" s="419"/>
      <c r="E463" s="420"/>
      <c r="F463" s="413"/>
      <c r="H463" s="650"/>
      <c r="I463" s="97" t="s">
        <v>264</v>
      </c>
      <c r="J463" s="109" t="s">
        <v>265</v>
      </c>
    </row>
    <row r="464" spans="1:248" s="92" customFormat="1" ht="15.75" customHeight="1">
      <c r="A464" s="277" t="s">
        <v>266</v>
      </c>
      <c r="B464" s="421" t="str">
        <f t="shared" ref="B464:B476" si="34">IF(H$1=1,I464,J464)</f>
        <v>Fehleranalyse/Korrektur/Kont. Verbesserung (Prozeßschr. 7)</v>
      </c>
      <c r="C464" s="422"/>
      <c r="D464" s="422"/>
      <c r="E464" s="422"/>
      <c r="F464" s="423"/>
      <c r="H464" s="646"/>
      <c r="I464" s="97" t="s">
        <v>381</v>
      </c>
      <c r="J464" s="97" t="s">
        <v>382</v>
      </c>
    </row>
    <row r="465" spans="1:248" s="92" customFormat="1" ht="25.5" customHeight="1">
      <c r="A465" s="279" t="s">
        <v>269</v>
      </c>
      <c r="B465" s="408" t="str">
        <f t="shared" si="34"/>
        <v>Werden Qualitäts- und Prozeßdaten vollständig und auswertbar erfaßt?</v>
      </c>
      <c r="C465" s="409"/>
      <c r="D465" s="417"/>
      <c r="E465" s="418"/>
      <c r="F465" s="412"/>
      <c r="H465" s="646"/>
      <c r="I465" s="97" t="s">
        <v>270</v>
      </c>
      <c r="J465" s="97" t="s">
        <v>271</v>
      </c>
    </row>
    <row r="466" spans="1:248" s="102" customFormat="1" ht="409.5">
      <c r="A466" s="280"/>
      <c r="B466" s="410" t="str">
        <f t="shared" si="34"/>
        <v xml:space="preserve">­ Urwertkarten
­ Fehlersammelkarten 
­ Regelkarten 
­ Datenerfassung </v>
      </c>
      <c r="C466" s="411"/>
      <c r="D466" s="419"/>
      <c r="E466" s="420"/>
      <c r="F466" s="413"/>
      <c r="H466" s="650"/>
      <c r="I466" s="97" t="s">
        <v>272</v>
      </c>
      <c r="J466" s="109" t="s">
        <v>273</v>
      </c>
    </row>
    <row r="467" spans="1:248" s="102" customFormat="1" ht="25.5" customHeight="1">
      <c r="A467" s="279" t="s">
        <v>274</v>
      </c>
      <c r="B467" s="408" t="str">
        <f t="shared" si="34"/>
        <v>Werden die Qualitäts- und Prozeßdaten statistisch ausgewertet und Verbesserungsprogramme daraus abgeleitet?</v>
      </c>
      <c r="C467" s="409"/>
      <c r="D467" s="417"/>
      <c r="E467" s="418"/>
      <c r="F467" s="412"/>
      <c r="H467" s="650"/>
      <c r="I467" s="97" t="s">
        <v>275</v>
      </c>
      <c r="J467" s="97" t="s">
        <v>276</v>
      </c>
    </row>
    <row r="468" spans="1:248" s="102" customFormat="1" ht="369" customHeight="1">
      <c r="A468" s="280"/>
      <c r="B468" s="410" t="str">
        <f t="shared" si="34"/>
        <v>­ Prozeßfähigkeiten
­ Fehlerarten/Fehlerhäufigkeiten 
­ Fehlerkosten (Nichtkonformität)
­ Prozeßparameter
­ Ausschuß/Nacharbeit</v>
      </c>
      <c r="C468" s="411"/>
      <c r="D468" s="419"/>
      <c r="E468" s="420"/>
      <c r="F468" s="413"/>
      <c r="H468" s="650"/>
      <c r="I468" s="97" t="s">
        <v>277</v>
      </c>
      <c r="J468" s="109" t="s">
        <v>278</v>
      </c>
    </row>
    <row r="469" spans="1:248" s="102" customFormat="1" ht="41.25" customHeight="1">
      <c r="A469" s="279" t="s">
        <v>279</v>
      </c>
      <c r="B469" s="408" t="str">
        <f t="shared" si="34"/>
        <v>Werden bei Abweichungen von Produkt- und Prozeßforderungen die Ursachen analysiert und die Korrekturmaßnahmen auf Wirksamkeit überprüft?</v>
      </c>
      <c r="C469" s="409"/>
      <c r="D469" s="417"/>
      <c r="E469" s="418"/>
      <c r="F469" s="412"/>
      <c r="H469" s="650"/>
      <c r="I469" s="97" t="s">
        <v>280</v>
      </c>
      <c r="J469" s="97" t="s">
        <v>281</v>
      </c>
    </row>
    <row r="470" spans="1:248" s="102" customFormat="1" ht="73.5" customHeight="1">
      <c r="A470" s="280"/>
      <c r="B470" s="410" t="str">
        <f t="shared" si="34"/>
        <v>­ Ergänzende Dimensions-, Werkstoff-, Funktions- Dauerprüfungen 
­ Ursachen-/Wirkungsdiagramm
­ FMEA/Fehleranalyse
­ Prozeßfähigkeitsanalyse
­ Q-Zirkel</v>
      </c>
      <c r="C470" s="411"/>
      <c r="D470" s="419"/>
      <c r="E470" s="420"/>
      <c r="F470" s="413"/>
      <c r="H470" s="650"/>
      <c r="I470" s="97" t="s">
        <v>282</v>
      </c>
      <c r="J470" s="109" t="s">
        <v>283</v>
      </c>
    </row>
    <row r="471" spans="1:248" s="102" customFormat="1" ht="12.75" customHeight="1">
      <c r="A471" s="279" t="s">
        <v>284</v>
      </c>
      <c r="B471" s="408" t="str">
        <f t="shared" si="34"/>
        <v>Werden Prozesse und Produkte regelmäßig auditiert?</v>
      </c>
      <c r="C471" s="409"/>
      <c r="D471" s="417"/>
      <c r="E471" s="418"/>
      <c r="F471" s="412"/>
      <c r="H471" s="650"/>
      <c r="I471" s="97" t="s">
        <v>285</v>
      </c>
      <c r="J471" s="97" t="s">
        <v>286</v>
      </c>
    </row>
    <row r="472" spans="1:248" s="102" customFormat="1" ht="132" customHeight="1">
      <c r="A472" s="280"/>
      <c r="B472" s="410" t="str">
        <f t="shared" si="34"/>
        <v>­ Neue Projekte/Prozesse/Produkte
­ Nichterfüllung von Qualitätsforderungen (intern/extern)
­ Nachweisführung der Einhaltung von Qualitätsforderungen
­ Aufzeigen von Verbesserungspotentialen.
­ Kundenforderungen
­ Wichtige Merkmale
­ Funktion
­ Prozeßparameter/-fähigkeiten
­ Festgelegte Prozeß-/Verfahrensabläufe</v>
      </c>
      <c r="C472" s="411"/>
      <c r="D472" s="419"/>
      <c r="E472" s="420"/>
      <c r="F472" s="413"/>
      <c r="H472" s="650"/>
      <c r="I472" s="97" t="s">
        <v>287</v>
      </c>
      <c r="J472" s="109" t="s">
        <v>288</v>
      </c>
    </row>
    <row r="473" spans="1:248" s="102" customFormat="1" ht="12.75" customHeight="1">
      <c r="A473" s="279" t="s">
        <v>289</v>
      </c>
      <c r="B473" s="408" t="str">
        <f t="shared" si="34"/>
        <v>Unterliegen Produkt und Prozeß kontinuierlicher Verbesserung?</v>
      </c>
      <c r="C473" s="409"/>
      <c r="D473" s="417"/>
      <c r="E473" s="418"/>
      <c r="F473" s="412"/>
      <c r="H473" s="650"/>
      <c r="I473" s="97" t="s">
        <v>290</v>
      </c>
      <c r="J473" s="97" t="s">
        <v>291</v>
      </c>
    </row>
    <row r="474" spans="1:248" s="102" customFormat="1" ht="75.75" customHeight="1">
      <c r="A474" s="280"/>
      <c r="B474" s="410" t="str">
        <f t="shared" si="34"/>
        <v>­ Kostenoptimierung
­ Reduzierung von Verschwendung (z. B. Ausschuß und Nacharbeit, 
  Energie und Prozeßstoffe)
­ Verbesserung der Prozeßsicherheit, (z. B. Prozeßablaufanalyse)</v>
      </c>
      <c r="C474" s="411"/>
      <c r="D474" s="419"/>
      <c r="E474" s="420"/>
      <c r="F474" s="413"/>
      <c r="H474" s="650"/>
      <c r="I474" s="97" t="s">
        <v>292</v>
      </c>
      <c r="J474" s="109" t="s">
        <v>293</v>
      </c>
    </row>
    <row r="475" spans="1:248" s="102" customFormat="1" ht="25.5" customHeight="1">
      <c r="A475" s="279" t="s">
        <v>294</v>
      </c>
      <c r="B475" s="408" t="str">
        <f t="shared" si="34"/>
        <v>Sind für Produkt und Prozeß Zielvorgaben vorhanden und wird die Einhaltung überwacht?</v>
      </c>
      <c r="C475" s="409"/>
      <c r="D475" s="417"/>
      <c r="E475" s="418"/>
      <c r="F475" s="412"/>
      <c r="H475" s="650"/>
      <c r="I475" s="97" t="s">
        <v>295</v>
      </c>
      <c r="J475" s="97" t="s">
        <v>296</v>
      </c>
    </row>
    <row r="476" spans="1:248" s="102" customFormat="1" ht="15.75" customHeight="1">
      <c r="A476" s="280"/>
      <c r="B476" s="410" t="str">
        <f t="shared" si="34"/>
        <v>­ Qualitätskennzahlen (z. B. Fehlerraten, Auditergebnisse</v>
      </c>
      <c r="C476" s="411"/>
      <c r="D476" s="419"/>
      <c r="E476" s="420"/>
      <c r="F476" s="413"/>
      <c r="H476" s="650"/>
      <c r="I476" s="97" t="s">
        <v>297</v>
      </c>
      <c r="J476" s="97" t="s">
        <v>298</v>
      </c>
    </row>
    <row r="477" spans="1:248" s="92" customFormat="1" ht="16.5" customHeight="1">
      <c r="A477" s="278"/>
      <c r="B477" s="424"/>
      <c r="C477" s="425"/>
      <c r="D477" s="425"/>
      <c r="E477" s="425"/>
      <c r="F477" s="426"/>
      <c r="H477" s="646"/>
      <c r="I477" s="97"/>
      <c r="J477" s="97"/>
    </row>
    <row r="478" spans="1:248" s="102" customFormat="1" ht="15.75" customHeight="1">
      <c r="A478" s="277" t="s">
        <v>147</v>
      </c>
      <c r="B478" s="415" t="str">
        <f t="shared" ref="B478:B489" si="35">IF(H$1=1,I478,J478)</f>
        <v>Produktion Prozeßschritt 8:</v>
      </c>
      <c r="C478" s="416"/>
      <c r="D478" s="427"/>
      <c r="E478" s="428"/>
      <c r="F478" s="429"/>
      <c r="G478" s="106"/>
      <c r="H478" s="651"/>
      <c r="I478" s="97" t="s">
        <v>383</v>
      </c>
      <c r="J478" s="109" t="s">
        <v>384</v>
      </c>
      <c r="K478" s="100"/>
      <c r="L478" s="106"/>
      <c r="M478" s="107"/>
      <c r="N478" s="414"/>
      <c r="O478" s="414"/>
      <c r="P478" s="108"/>
      <c r="Q478" s="100"/>
      <c r="R478" s="106"/>
      <c r="S478" s="107"/>
      <c r="T478" s="414"/>
      <c r="U478" s="414"/>
      <c r="V478" s="108"/>
      <c r="W478" s="100"/>
      <c r="X478" s="106"/>
      <c r="Y478" s="107"/>
      <c r="Z478" s="414"/>
      <c r="AA478" s="414"/>
      <c r="AB478" s="108"/>
      <c r="AC478" s="100"/>
      <c r="AD478" s="106"/>
      <c r="AE478" s="107"/>
      <c r="AF478" s="414"/>
      <c r="AG478" s="414"/>
      <c r="AH478" s="108"/>
      <c r="AI478" s="100"/>
      <c r="AJ478" s="106"/>
      <c r="AK478" s="107"/>
      <c r="AL478" s="414"/>
      <c r="AM478" s="414"/>
      <c r="AN478" s="108"/>
      <c r="AO478" s="100"/>
      <c r="AP478" s="106"/>
      <c r="AQ478" s="107"/>
      <c r="AR478" s="414"/>
      <c r="AS478" s="414"/>
      <c r="AT478" s="108"/>
      <c r="AU478" s="100"/>
      <c r="AV478" s="106"/>
      <c r="AW478" s="107"/>
      <c r="AX478" s="414"/>
      <c r="AY478" s="414"/>
      <c r="AZ478" s="108"/>
      <c r="BA478" s="100"/>
      <c r="BB478" s="106"/>
      <c r="BC478" s="107"/>
      <c r="BD478" s="414"/>
      <c r="BE478" s="414"/>
      <c r="BF478" s="108"/>
      <c r="BG478" s="100"/>
      <c r="BH478" s="106"/>
      <c r="BI478" s="107"/>
      <c r="BJ478" s="414"/>
      <c r="BK478" s="414"/>
      <c r="BL478" s="108"/>
      <c r="BM478" s="100"/>
      <c r="BN478" s="106"/>
      <c r="BO478" s="107"/>
      <c r="BP478" s="414"/>
      <c r="BQ478" s="414"/>
      <c r="BR478" s="108"/>
      <c r="BS478" s="100"/>
      <c r="BT478" s="106"/>
      <c r="BU478" s="107"/>
      <c r="BV478" s="414"/>
      <c r="BW478" s="414"/>
      <c r="BX478" s="108"/>
      <c r="BY478" s="100"/>
      <c r="BZ478" s="106"/>
      <c r="CA478" s="107"/>
      <c r="CB478" s="414"/>
      <c r="CC478" s="414"/>
      <c r="CD478" s="108"/>
      <c r="CE478" s="100"/>
      <c r="CF478" s="106"/>
      <c r="CG478" s="107"/>
      <c r="CH478" s="414"/>
      <c r="CI478" s="414"/>
      <c r="CJ478" s="108"/>
      <c r="CK478" s="100"/>
      <c r="CL478" s="106"/>
      <c r="CM478" s="107"/>
      <c r="CN478" s="414"/>
      <c r="CO478" s="414"/>
      <c r="CP478" s="108"/>
      <c r="CQ478" s="100"/>
      <c r="CR478" s="106"/>
      <c r="CS478" s="107"/>
      <c r="CT478" s="414"/>
      <c r="CU478" s="414"/>
      <c r="CV478" s="108"/>
      <c r="CW478" s="100"/>
      <c r="CX478" s="106"/>
      <c r="CY478" s="107"/>
      <c r="CZ478" s="414"/>
      <c r="DA478" s="414"/>
      <c r="DB478" s="108"/>
      <c r="DC478" s="100"/>
      <c r="DD478" s="106"/>
      <c r="DE478" s="107"/>
      <c r="DF478" s="414"/>
      <c r="DG478" s="414"/>
      <c r="DH478" s="108"/>
      <c r="DI478" s="100"/>
      <c r="DJ478" s="106"/>
      <c r="DK478" s="107"/>
      <c r="DL478" s="414"/>
      <c r="DM478" s="414"/>
      <c r="DN478" s="108"/>
      <c r="DO478" s="100"/>
      <c r="DP478" s="106"/>
      <c r="DQ478" s="107"/>
      <c r="DR478" s="414"/>
      <c r="DS478" s="414"/>
      <c r="DT478" s="108"/>
      <c r="DU478" s="100"/>
      <c r="DV478" s="106"/>
      <c r="DW478" s="107"/>
      <c r="DX478" s="414"/>
      <c r="DY478" s="414"/>
      <c r="DZ478" s="108"/>
      <c r="EA478" s="100"/>
      <c r="EB478" s="106"/>
      <c r="EC478" s="107"/>
      <c r="ED478" s="414"/>
      <c r="EE478" s="414"/>
      <c r="EF478" s="108"/>
      <c r="EG478" s="100"/>
      <c r="EH478" s="106"/>
      <c r="EI478" s="107"/>
      <c r="EJ478" s="414"/>
      <c r="EK478" s="414"/>
      <c r="EL478" s="108"/>
      <c r="EM478" s="100"/>
      <c r="EN478" s="106"/>
      <c r="EO478" s="107"/>
      <c r="EP478" s="414"/>
      <c r="EQ478" s="414"/>
      <c r="ER478" s="108"/>
      <c r="ES478" s="100"/>
      <c r="ET478" s="106"/>
      <c r="EU478" s="107"/>
      <c r="EV478" s="414"/>
      <c r="EW478" s="414"/>
      <c r="EX478" s="108"/>
      <c r="EY478" s="100"/>
      <c r="EZ478" s="106"/>
      <c r="FA478" s="107"/>
      <c r="FB478" s="414"/>
      <c r="FC478" s="414"/>
      <c r="FD478" s="108"/>
      <c r="FE478" s="100"/>
      <c r="FF478" s="106"/>
      <c r="FG478" s="107"/>
      <c r="FH478" s="414"/>
      <c r="FI478" s="414"/>
      <c r="FJ478" s="108"/>
      <c r="FK478" s="100"/>
      <c r="FL478" s="106"/>
      <c r="FM478" s="107"/>
      <c r="FN478" s="414"/>
      <c r="FO478" s="414"/>
      <c r="FP478" s="108"/>
      <c r="FQ478" s="100"/>
      <c r="FR478" s="106"/>
      <c r="FS478" s="107"/>
      <c r="FT478" s="414"/>
      <c r="FU478" s="414"/>
      <c r="FV478" s="108"/>
      <c r="FW478" s="100"/>
      <c r="FX478" s="106"/>
      <c r="FY478" s="107"/>
      <c r="FZ478" s="414"/>
      <c r="GA478" s="414"/>
      <c r="GB478" s="108"/>
      <c r="GC478" s="100"/>
      <c r="GD478" s="106"/>
      <c r="GE478" s="107"/>
      <c r="GF478" s="414"/>
      <c r="GG478" s="414"/>
      <c r="GH478" s="108"/>
      <c r="GI478" s="100"/>
      <c r="GJ478" s="106"/>
      <c r="GK478" s="107"/>
      <c r="GL478" s="414"/>
      <c r="GM478" s="414"/>
      <c r="GN478" s="108"/>
      <c r="GO478" s="100"/>
      <c r="GP478" s="106"/>
      <c r="GQ478" s="107"/>
      <c r="GR478" s="414"/>
      <c r="GS478" s="414"/>
      <c r="GT478" s="108"/>
      <c r="GU478" s="100"/>
      <c r="GV478" s="106"/>
      <c r="GW478" s="107"/>
      <c r="GX478" s="414"/>
      <c r="GY478" s="414"/>
      <c r="GZ478" s="108"/>
      <c r="HA478" s="100"/>
      <c r="HB478" s="106"/>
      <c r="HC478" s="107"/>
      <c r="HD478" s="414"/>
      <c r="HE478" s="414"/>
      <c r="HF478" s="108"/>
      <c r="HG478" s="100"/>
      <c r="HH478" s="106"/>
      <c r="HI478" s="107"/>
      <c r="HJ478" s="414"/>
      <c r="HK478" s="414"/>
      <c r="HL478" s="108"/>
      <c r="HM478" s="100"/>
      <c r="HN478" s="106"/>
      <c r="HO478" s="107"/>
      <c r="HP478" s="414"/>
      <c r="HQ478" s="414"/>
      <c r="HR478" s="108"/>
      <c r="HS478" s="100"/>
      <c r="HT478" s="106"/>
      <c r="HU478" s="107"/>
      <c r="HV478" s="414"/>
      <c r="HW478" s="414"/>
      <c r="HX478" s="108"/>
      <c r="HY478" s="100"/>
      <c r="HZ478" s="106"/>
      <c r="IA478" s="107"/>
      <c r="IB478" s="414"/>
      <c r="IC478" s="414"/>
      <c r="ID478" s="108"/>
      <c r="IE478" s="100"/>
      <c r="IF478" s="106"/>
      <c r="IG478" s="107"/>
      <c r="IH478" s="414"/>
      <c r="II478" s="414"/>
      <c r="IJ478" s="108"/>
      <c r="IK478" s="100"/>
      <c r="IL478" s="106"/>
      <c r="IM478" s="107"/>
      <c r="IN478" s="105"/>
    </row>
    <row r="479" spans="1:248" s="92" customFormat="1" ht="16.5" customHeight="1">
      <c r="A479" s="278" t="s">
        <v>150</v>
      </c>
      <c r="B479" s="424" t="str">
        <f t="shared" si="35"/>
        <v>Personal/Qualifikation (Prozeßschritt 8)</v>
      </c>
      <c r="C479" s="425"/>
      <c r="D479" s="425"/>
      <c r="E479" s="425"/>
      <c r="F479" s="426"/>
      <c r="H479" s="646"/>
      <c r="I479" s="97" t="s">
        <v>385</v>
      </c>
      <c r="J479" s="97" t="s">
        <v>386</v>
      </c>
    </row>
    <row r="480" spans="1:248" s="92" customFormat="1" ht="25.5" customHeight="1">
      <c r="A480" s="279" t="s">
        <v>153</v>
      </c>
      <c r="B480" s="408" t="str">
        <f t="shared" si="35"/>
        <v>Sind den Mitarbeitern Verantwortung und Befugnisse zur Überwachung der Produkt-/Prozeßqualität übertragen?</v>
      </c>
      <c r="C480" s="409"/>
      <c r="D480" s="417"/>
      <c r="E480" s="418"/>
      <c r="F480" s="412"/>
      <c r="H480" s="646"/>
      <c r="I480" s="97" t="s">
        <v>154</v>
      </c>
      <c r="J480" s="109" t="s">
        <v>155</v>
      </c>
    </row>
    <row r="481" spans="1:248" s="102" customFormat="1" ht="409.5">
      <c r="A481" s="280"/>
      <c r="B481" s="410" t="str">
        <f t="shared" si="35"/>
        <v>­ Werkerselbstprüfung
­ Sperrbefugnis</v>
      </c>
      <c r="C481" s="411"/>
      <c r="D481" s="419"/>
      <c r="E481" s="420"/>
      <c r="F481" s="413"/>
      <c r="H481" s="650"/>
      <c r="I481" s="97" t="s">
        <v>156</v>
      </c>
      <c r="J481" s="97" t="s">
        <v>157</v>
      </c>
    </row>
    <row r="482" spans="1:248" s="102" customFormat="1" ht="25.5" customHeight="1">
      <c r="A482" s="279" t="s">
        <v>158</v>
      </c>
      <c r="B482" s="408" t="str">
        <f t="shared" si="35"/>
        <v>Sind den Mitarbeitern Verantwortung und Befugnisse zu Fertigungseinrichtungen/Fertigungsumfeld übertragen?</v>
      </c>
      <c r="C482" s="409"/>
      <c r="D482" s="417"/>
      <c r="E482" s="418"/>
      <c r="F482" s="412"/>
      <c r="H482" s="650"/>
      <c r="I482" s="97" t="s">
        <v>159</v>
      </c>
      <c r="J482" s="109" t="s">
        <v>160</v>
      </c>
    </row>
    <row r="483" spans="1:248" s="102" customFormat="1" ht="60" customHeight="1">
      <c r="A483" s="280"/>
      <c r="B483" s="410" t="str">
        <f t="shared" si="35"/>
        <v xml:space="preserve">­ Ordnung und Sauberkeit
­ Reparatur und Wartung durchführen bzw. veranlassen
­ Einrichtung und Abgleich von Prüf-/Meßmittel durchführen/ veranlassen. </v>
      </c>
      <c r="C483" s="411"/>
      <c r="D483" s="419"/>
      <c r="E483" s="420"/>
      <c r="F483" s="413"/>
      <c r="H483" s="650"/>
      <c r="I483" s="97" t="s">
        <v>161</v>
      </c>
      <c r="J483" s="97" t="s">
        <v>162</v>
      </c>
    </row>
    <row r="484" spans="1:248" s="102" customFormat="1" ht="25.5" customHeight="1">
      <c r="A484" s="279" t="s">
        <v>163</v>
      </c>
      <c r="B484" s="408" t="str">
        <f t="shared" si="35"/>
        <v>Sind die Mitarbeiter geeignet, die gestellten Aufgaben zu erfüllen und wird deren Qualifikation aufrecht erhalten?</v>
      </c>
      <c r="C484" s="409"/>
      <c r="D484" s="432"/>
      <c r="E484" s="433"/>
      <c r="F484" s="412"/>
      <c r="H484" s="650"/>
      <c r="I484" s="97" t="s">
        <v>164</v>
      </c>
      <c r="J484" s="109" t="s">
        <v>165</v>
      </c>
    </row>
    <row r="485" spans="1:248" s="102" customFormat="1" ht="76.5" customHeight="1">
      <c r="A485" s="280"/>
      <c r="B485" s="410" t="str">
        <f t="shared" si="35"/>
        <v>­ Einweisungs-/Schulungs-/Qualifikationsnachweise zum Prozeß 
­ Eignungsnachweise (z. B. Schweißerzeugnisse, Sehtest, Staplerschein)
- Q-Matrix
- Schulungsplan</v>
      </c>
      <c r="C485" s="411"/>
      <c r="D485" s="434"/>
      <c r="E485" s="435"/>
      <c r="F485" s="413"/>
      <c r="H485" s="650"/>
      <c r="I485" s="97" t="s">
        <v>166</v>
      </c>
      <c r="J485" s="97" t="s">
        <v>167</v>
      </c>
    </row>
    <row r="486" spans="1:248" s="102" customFormat="1" ht="12.75" customHeight="1">
      <c r="A486" s="279" t="s">
        <v>168</v>
      </c>
      <c r="B486" s="408" t="str">
        <f t="shared" si="35"/>
        <v>Gibt es einen Personaleinsatzplan mit Vertreterregelung?</v>
      </c>
      <c r="C486" s="409"/>
      <c r="D486" s="417"/>
      <c r="E486" s="418"/>
      <c r="F486" s="412"/>
      <c r="H486" s="650"/>
      <c r="I486" s="97" t="s">
        <v>169</v>
      </c>
      <c r="J486" s="109" t="s">
        <v>170</v>
      </c>
    </row>
    <row r="487" spans="1:248" s="102" customFormat="1" ht="17.25" customHeight="1">
      <c r="A487" s="280"/>
      <c r="B487" s="410" t="str">
        <f t="shared" si="35"/>
        <v>- Schichtplan</v>
      </c>
      <c r="C487" s="411"/>
      <c r="D487" s="419"/>
      <c r="E487" s="420"/>
      <c r="F487" s="413"/>
      <c r="H487" s="650"/>
      <c r="I487" s="97" t="s">
        <v>171</v>
      </c>
      <c r="J487" s="97" t="s">
        <v>172</v>
      </c>
    </row>
    <row r="488" spans="1:248" s="102" customFormat="1" ht="25.5" customHeight="1">
      <c r="A488" s="279" t="s">
        <v>173</v>
      </c>
      <c r="B488" s="408" t="str">
        <f t="shared" si="35"/>
        <v>Sind lnstrumentarien zur Steigerung der Mitarbeitermotivation wirksam eingesetzt?</v>
      </c>
      <c r="C488" s="409"/>
      <c r="D488" s="417"/>
      <c r="E488" s="418"/>
      <c r="F488" s="412"/>
      <c r="H488" s="650"/>
      <c r="I488" s="97" t="s">
        <v>174</v>
      </c>
      <c r="J488" s="109" t="s">
        <v>175</v>
      </c>
    </row>
    <row r="489" spans="1:248" s="102" customFormat="1" ht="30.75" customHeight="1">
      <c r="A489" s="280"/>
      <c r="B489" s="410" t="str">
        <f t="shared" si="35"/>
        <v>­ Qualitätsinformationen (Soll-/Istwerte)
­ Verbesserungsvorschläge</v>
      </c>
      <c r="C489" s="411"/>
      <c r="D489" s="419"/>
      <c r="E489" s="420"/>
      <c r="F489" s="413"/>
      <c r="H489" s="650"/>
      <c r="I489" s="97" t="s">
        <v>176</v>
      </c>
      <c r="J489" s="97" t="s">
        <v>177</v>
      </c>
    </row>
    <row r="490" spans="1:248" s="102" customFormat="1" ht="15.75">
      <c r="A490" s="281"/>
      <c r="B490" s="282"/>
      <c r="C490" s="283"/>
      <c r="D490" s="284"/>
      <c r="E490" s="284"/>
      <c r="F490" s="285"/>
      <c r="G490" s="106"/>
      <c r="H490" s="651"/>
      <c r="I490" s="97"/>
      <c r="J490" s="97"/>
      <c r="K490" s="100"/>
      <c r="L490" s="106"/>
      <c r="M490" s="107"/>
      <c r="N490" s="414"/>
      <c r="O490" s="414"/>
      <c r="P490" s="108"/>
      <c r="Q490" s="100"/>
      <c r="R490" s="106"/>
      <c r="S490" s="107"/>
      <c r="T490" s="414"/>
      <c r="U490" s="414"/>
      <c r="V490" s="108"/>
      <c r="W490" s="100"/>
      <c r="X490" s="106"/>
      <c r="Y490" s="107"/>
      <c r="Z490" s="414"/>
      <c r="AA490" s="414"/>
      <c r="AB490" s="108"/>
      <c r="AC490" s="100"/>
      <c r="AD490" s="106"/>
      <c r="AE490" s="107"/>
      <c r="AF490" s="414"/>
      <c r="AG490" s="414"/>
      <c r="AH490" s="108"/>
      <c r="AI490" s="100"/>
      <c r="AJ490" s="106"/>
      <c r="AK490" s="107"/>
      <c r="AL490" s="414"/>
      <c r="AM490" s="414"/>
      <c r="AN490" s="108"/>
      <c r="AO490" s="100"/>
      <c r="AP490" s="106"/>
      <c r="AQ490" s="107"/>
      <c r="AR490" s="414"/>
      <c r="AS490" s="414"/>
      <c r="AT490" s="108"/>
      <c r="AU490" s="100"/>
      <c r="AV490" s="106"/>
      <c r="AW490" s="107"/>
      <c r="AX490" s="414"/>
      <c r="AY490" s="414"/>
      <c r="AZ490" s="108"/>
      <c r="BA490" s="100"/>
      <c r="BB490" s="106"/>
      <c r="BC490" s="107"/>
      <c r="BD490" s="414"/>
      <c r="BE490" s="414"/>
      <c r="BF490" s="108"/>
      <c r="BG490" s="100"/>
      <c r="BH490" s="106"/>
      <c r="BI490" s="107"/>
      <c r="BJ490" s="414"/>
      <c r="BK490" s="414"/>
      <c r="BL490" s="108"/>
      <c r="BM490" s="100"/>
      <c r="BN490" s="106"/>
      <c r="BO490" s="107"/>
      <c r="BP490" s="414"/>
      <c r="BQ490" s="414"/>
      <c r="BR490" s="108"/>
      <c r="BS490" s="100"/>
      <c r="BT490" s="106"/>
      <c r="BU490" s="107"/>
      <c r="BV490" s="414"/>
      <c r="BW490" s="414"/>
      <c r="BX490" s="108"/>
      <c r="BY490" s="100"/>
      <c r="BZ490" s="106"/>
      <c r="CA490" s="107"/>
      <c r="CB490" s="414"/>
      <c r="CC490" s="414"/>
      <c r="CD490" s="108"/>
      <c r="CE490" s="100"/>
      <c r="CF490" s="106"/>
      <c r="CG490" s="107"/>
      <c r="CH490" s="414"/>
      <c r="CI490" s="414"/>
      <c r="CJ490" s="108"/>
      <c r="CK490" s="100"/>
      <c r="CL490" s="106"/>
      <c r="CM490" s="107"/>
      <c r="CN490" s="414"/>
      <c r="CO490" s="414"/>
      <c r="CP490" s="108"/>
      <c r="CQ490" s="100"/>
      <c r="CR490" s="106"/>
      <c r="CS490" s="107"/>
      <c r="CT490" s="414"/>
      <c r="CU490" s="414"/>
      <c r="CV490" s="108"/>
      <c r="CW490" s="100"/>
      <c r="CX490" s="106"/>
      <c r="CY490" s="107"/>
      <c r="CZ490" s="414"/>
      <c r="DA490" s="414"/>
      <c r="DB490" s="108"/>
      <c r="DC490" s="100"/>
      <c r="DD490" s="106"/>
      <c r="DE490" s="107"/>
      <c r="DF490" s="414"/>
      <c r="DG490" s="414"/>
      <c r="DH490" s="108"/>
      <c r="DI490" s="100"/>
      <c r="DJ490" s="106"/>
      <c r="DK490" s="107"/>
      <c r="DL490" s="414"/>
      <c r="DM490" s="414"/>
      <c r="DN490" s="108"/>
      <c r="DO490" s="100"/>
      <c r="DP490" s="106"/>
      <c r="DQ490" s="107"/>
      <c r="DR490" s="414"/>
      <c r="DS490" s="414"/>
      <c r="DT490" s="108"/>
      <c r="DU490" s="100"/>
      <c r="DV490" s="106"/>
      <c r="DW490" s="107"/>
      <c r="DX490" s="414"/>
      <c r="DY490" s="414"/>
      <c r="DZ490" s="108"/>
      <c r="EA490" s="100"/>
      <c r="EB490" s="106"/>
      <c r="EC490" s="107"/>
      <c r="ED490" s="414"/>
      <c r="EE490" s="414"/>
      <c r="EF490" s="108"/>
      <c r="EG490" s="100"/>
      <c r="EH490" s="106"/>
      <c r="EI490" s="107"/>
      <c r="EJ490" s="414"/>
      <c r="EK490" s="414"/>
      <c r="EL490" s="108"/>
      <c r="EM490" s="100"/>
      <c r="EN490" s="106"/>
      <c r="EO490" s="107"/>
      <c r="EP490" s="414"/>
      <c r="EQ490" s="414"/>
      <c r="ER490" s="108"/>
      <c r="ES490" s="100"/>
      <c r="ET490" s="106"/>
      <c r="EU490" s="107"/>
      <c r="EV490" s="414"/>
      <c r="EW490" s="414"/>
      <c r="EX490" s="108"/>
      <c r="EY490" s="100"/>
      <c r="EZ490" s="106"/>
      <c r="FA490" s="107"/>
      <c r="FB490" s="414"/>
      <c r="FC490" s="414"/>
      <c r="FD490" s="108"/>
      <c r="FE490" s="100"/>
      <c r="FF490" s="106"/>
      <c r="FG490" s="107"/>
      <c r="FH490" s="414"/>
      <c r="FI490" s="414"/>
      <c r="FJ490" s="108"/>
      <c r="FK490" s="100"/>
      <c r="FL490" s="106"/>
      <c r="FM490" s="107"/>
      <c r="FN490" s="414"/>
      <c r="FO490" s="414"/>
      <c r="FP490" s="108"/>
      <c r="FQ490" s="100"/>
      <c r="FR490" s="106"/>
      <c r="FS490" s="107"/>
      <c r="FT490" s="414"/>
      <c r="FU490" s="414"/>
      <c r="FV490" s="108"/>
      <c r="FW490" s="100"/>
      <c r="FX490" s="106"/>
      <c r="FY490" s="107"/>
      <c r="FZ490" s="414"/>
      <c r="GA490" s="414"/>
      <c r="GB490" s="108"/>
      <c r="GC490" s="100"/>
      <c r="GD490" s="106"/>
      <c r="GE490" s="107"/>
      <c r="GF490" s="414"/>
      <c r="GG490" s="414"/>
      <c r="GH490" s="108"/>
      <c r="GI490" s="100"/>
      <c r="GJ490" s="106"/>
      <c r="GK490" s="107"/>
      <c r="GL490" s="414"/>
      <c r="GM490" s="414"/>
      <c r="GN490" s="108"/>
      <c r="GO490" s="100"/>
      <c r="GP490" s="106"/>
      <c r="GQ490" s="107"/>
      <c r="GR490" s="414"/>
      <c r="GS490" s="414"/>
      <c r="GT490" s="108"/>
      <c r="GU490" s="100"/>
      <c r="GV490" s="106"/>
      <c r="GW490" s="107"/>
      <c r="GX490" s="414"/>
      <c r="GY490" s="414"/>
      <c r="GZ490" s="108"/>
      <c r="HA490" s="100"/>
      <c r="HB490" s="106"/>
      <c r="HC490" s="107"/>
      <c r="HD490" s="414"/>
      <c r="HE490" s="414"/>
      <c r="HF490" s="108"/>
      <c r="HG490" s="100"/>
      <c r="HH490" s="106"/>
      <c r="HI490" s="107"/>
      <c r="HJ490" s="414"/>
      <c r="HK490" s="414"/>
      <c r="HL490" s="108"/>
      <c r="HM490" s="100"/>
      <c r="HN490" s="106"/>
      <c r="HO490" s="107"/>
      <c r="HP490" s="414"/>
      <c r="HQ490" s="414"/>
      <c r="HR490" s="108"/>
      <c r="HS490" s="100"/>
      <c r="HT490" s="106"/>
      <c r="HU490" s="107"/>
      <c r="HV490" s="414"/>
      <c r="HW490" s="414"/>
      <c r="HX490" s="108"/>
      <c r="HY490" s="100"/>
      <c r="HZ490" s="106"/>
      <c r="IA490" s="107"/>
      <c r="IB490" s="414"/>
      <c r="IC490" s="414"/>
      <c r="ID490" s="108"/>
      <c r="IE490" s="100"/>
      <c r="IF490" s="106"/>
      <c r="IG490" s="107"/>
      <c r="IH490" s="414"/>
      <c r="II490" s="414"/>
      <c r="IJ490" s="108"/>
      <c r="IK490" s="100"/>
      <c r="IL490" s="106"/>
      <c r="IM490" s="107"/>
      <c r="IN490" s="105"/>
    </row>
    <row r="491" spans="1:248" s="92" customFormat="1" ht="15.75" customHeight="1">
      <c r="A491" s="277" t="s">
        <v>178</v>
      </c>
      <c r="B491" s="421" t="str">
        <f t="shared" ref="B491:B505" si="36">IF(H$1=1,I491,J491)</f>
        <v xml:space="preserve">Betriebsmittel/Einrichtungen (Prozeßschritt 8) </v>
      </c>
      <c r="C491" s="422"/>
      <c r="D491" s="422"/>
      <c r="E491" s="422"/>
      <c r="F491" s="423"/>
      <c r="H491" s="646"/>
      <c r="I491" s="97" t="s">
        <v>387</v>
      </c>
      <c r="J491" s="97" t="s">
        <v>388</v>
      </c>
    </row>
    <row r="492" spans="1:248" s="92" customFormat="1" ht="25.5" customHeight="1">
      <c r="A492" s="279" t="s">
        <v>181</v>
      </c>
      <c r="B492" s="408" t="str">
        <f t="shared" si="36"/>
        <v>Werden mit den Fertigungseinrichtungen/Werkzeugen die produktspezifischen Qualitätsforderungen erfüllt?</v>
      </c>
      <c r="C492" s="409"/>
      <c r="D492" s="417"/>
      <c r="E492" s="418"/>
      <c r="F492" s="412"/>
      <c r="H492" s="646"/>
      <c r="I492" s="97" t="s">
        <v>182</v>
      </c>
      <c r="J492" s="97" t="s">
        <v>183</v>
      </c>
    </row>
    <row r="493" spans="1:248" s="102" customFormat="1" ht="47.25" customHeight="1">
      <c r="A493" s="280"/>
      <c r="B493" s="410" t="str">
        <f t="shared" si="36"/>
        <v>­ Maschinen-/Prozeßfähgikeitsnachweise für wichtige Merkmale/
  prozeßbestimmende Parameter
­ Zwangssteuerung/Regelung wichtiger Parameter</v>
      </c>
      <c r="C493" s="411"/>
      <c r="D493" s="419"/>
      <c r="E493" s="420"/>
      <c r="F493" s="413"/>
      <c r="H493" s="650"/>
      <c r="I493" s="97" t="s">
        <v>184</v>
      </c>
      <c r="J493" s="109" t="s">
        <v>185</v>
      </c>
    </row>
    <row r="494" spans="1:248" s="102" customFormat="1" ht="38.25" customHeight="1">
      <c r="A494" s="279" t="s">
        <v>186</v>
      </c>
      <c r="B494" s="408" t="str">
        <f t="shared" si="36"/>
        <v>Können mit den eingesetzten Meß-, und Prüfeinrichtungen die Qualitätsforderungen während der Serienfertigung wirksam überwacht werden?</v>
      </c>
      <c r="C494" s="409"/>
      <c r="D494" s="417"/>
      <c r="E494" s="418"/>
      <c r="F494" s="412"/>
      <c r="H494" s="650"/>
      <c r="I494" s="97" t="s">
        <v>187</v>
      </c>
      <c r="J494" s="97" t="s">
        <v>188</v>
      </c>
    </row>
    <row r="495" spans="1:248" s="102" customFormat="1" ht="38.25" customHeight="1">
      <c r="A495" s="280"/>
      <c r="B495" s="410" t="str">
        <f t="shared" si="36"/>
        <v>­ Meßgenauigkeit/Prüfmittelfähigkeit
­ Datenerfassung und Auswertbarkeit</v>
      </c>
      <c r="C495" s="411"/>
      <c r="D495" s="419"/>
      <c r="E495" s="420"/>
      <c r="F495" s="413"/>
      <c r="H495" s="650"/>
      <c r="I495" s="97" t="s">
        <v>189</v>
      </c>
      <c r="J495" s="109" t="s">
        <v>190</v>
      </c>
    </row>
    <row r="496" spans="1:248" s="102" customFormat="1" ht="12.75" customHeight="1">
      <c r="A496" s="279" t="s">
        <v>191</v>
      </c>
      <c r="B496" s="408" t="str">
        <f t="shared" si="36"/>
        <v>Sind die Arbeits-, und Prüfplätze den Erfordernissen angemessen?</v>
      </c>
      <c r="C496" s="409"/>
      <c r="D496" s="417"/>
      <c r="E496" s="418"/>
      <c r="F496" s="412"/>
      <c r="H496" s="650"/>
      <c r="I496" s="97" t="s">
        <v>192</v>
      </c>
      <c r="J496" s="97" t="s">
        <v>193</v>
      </c>
    </row>
    <row r="497" spans="1:10" s="102" customFormat="1" ht="386.25" customHeight="1">
      <c r="A497" s="280"/>
      <c r="B497" s="410" t="str">
        <f t="shared" si="36"/>
        <v>­ Ergonomie
­ Beleuchtung
­ Ordnung und Sauberkeit
- Nacharbeitsplatz</v>
      </c>
      <c r="C497" s="411"/>
      <c r="D497" s="419"/>
      <c r="E497" s="420"/>
      <c r="F497" s="413"/>
      <c r="H497" s="650"/>
      <c r="I497" s="97" t="s">
        <v>194</v>
      </c>
      <c r="J497" s="109" t="s">
        <v>195</v>
      </c>
    </row>
    <row r="498" spans="1:10" s="102" customFormat="1" ht="25.5" customHeight="1">
      <c r="A498" s="279" t="s">
        <v>196</v>
      </c>
      <c r="B498" s="408" t="str">
        <f t="shared" si="36"/>
        <v>Sind in den Fertigungs- und Prüfunterlagen die relevanten Angaben vollständig aufgeführt und sind sie eingehalten?</v>
      </c>
      <c r="C498" s="409"/>
      <c r="D498" s="417"/>
      <c r="E498" s="418"/>
      <c r="F498" s="412"/>
      <c r="H498" s="650"/>
      <c r="I498" s="97" t="s">
        <v>197</v>
      </c>
      <c r="J498" s="97" t="s">
        <v>198</v>
      </c>
    </row>
    <row r="499" spans="1:10" s="102" customFormat="1" ht="87.75" customHeight="1">
      <c r="A499" s="280"/>
      <c r="B499" s="410" t="str">
        <f t="shared" si="36"/>
        <v>­ Prozeßparameter (z. B.: Drücke, Temperaturen, Zeiten,
  Geschwindigkeiten)
­ Prüfvorgaben (wichtige Merkmale, Prüfmittel, Methoden, Prüfhäufigkeiten)
­ Eingriffsgrenzen in Prozeßregelkarten
­ Maschinen- und Prozeßfähigkeitsnachweise</v>
      </c>
      <c r="C499" s="411"/>
      <c r="D499" s="419"/>
      <c r="E499" s="420"/>
      <c r="F499" s="413"/>
      <c r="H499" s="650"/>
      <c r="I499" s="109" t="s">
        <v>199</v>
      </c>
      <c r="J499" s="109" t="s">
        <v>200</v>
      </c>
    </row>
    <row r="500" spans="1:10" s="102" customFormat="1" ht="12.75" customHeight="1">
      <c r="A500" s="279" t="s">
        <v>201</v>
      </c>
      <c r="B500" s="408" t="str">
        <f t="shared" si="36"/>
        <v>Sind für Einstellarbeiten die erforderlichen Hilfsmittel vorhanden?</v>
      </c>
      <c r="C500" s="409"/>
      <c r="D500" s="417"/>
      <c r="E500" s="418"/>
      <c r="F500" s="412"/>
      <c r="H500" s="650"/>
      <c r="I500" s="97" t="s">
        <v>202</v>
      </c>
      <c r="J500" s="97" t="s">
        <v>203</v>
      </c>
    </row>
    <row r="501" spans="1:10" s="102" customFormat="1" ht="364.5" customHeight="1">
      <c r="A501" s="280"/>
      <c r="B501" s="410" t="str">
        <f t="shared" si="36"/>
        <v>­ Einstellpläne
­ Einrichthilfen/Vergleichshilfen</v>
      </c>
      <c r="C501" s="411"/>
      <c r="D501" s="419"/>
      <c r="E501" s="420"/>
      <c r="F501" s="413"/>
      <c r="H501" s="650"/>
      <c r="I501" s="97" t="s">
        <v>204</v>
      </c>
      <c r="J501" s="109" t="s">
        <v>205</v>
      </c>
    </row>
    <row r="502" spans="1:10" s="102" customFormat="1" ht="25.5" customHeight="1">
      <c r="A502" s="279" t="s">
        <v>206</v>
      </c>
      <c r="B502" s="408" t="str">
        <f t="shared" si="36"/>
        <v>Erfolgt eine Freigabe von Fertigungsanläufen und werden Einstelldaten sowie Abweichungen erfaßt?</v>
      </c>
      <c r="C502" s="409"/>
      <c r="D502" s="417"/>
      <c r="E502" s="418"/>
      <c r="F502" s="412"/>
      <c r="H502" s="650"/>
      <c r="I502" s="97" t="s">
        <v>207</v>
      </c>
      <c r="J502" s="97" t="s">
        <v>208</v>
      </c>
    </row>
    <row r="503" spans="1:10" s="102" customFormat="1" ht="93" customHeight="1">
      <c r="A503" s="280"/>
      <c r="B503" s="410" t="str">
        <f t="shared" si="36"/>
        <v>­ Neues, geändertes Produkt
­ Stillstand der Einrichtung/Prozeßunterbrechung
­ Reparatur, Werkzeugwechsel
­ Materialwechsel (z. B. Chargenwechsel)
­ Geänderte Fertigungsparameter
­ Ordnung und Sauberkeit am Arbeitsplatz</v>
      </c>
      <c r="C503" s="411"/>
      <c r="D503" s="419"/>
      <c r="E503" s="420"/>
      <c r="F503" s="413"/>
      <c r="H503" s="650"/>
      <c r="I503" s="97" t="s">
        <v>209</v>
      </c>
      <c r="J503" s="97" t="s">
        <v>210</v>
      </c>
    </row>
    <row r="504" spans="1:10" s="102" customFormat="1" ht="25.5" customHeight="1">
      <c r="A504" s="279" t="s">
        <v>211</v>
      </c>
      <c r="B504" s="408" t="str">
        <f t="shared" si="36"/>
        <v>Sind die erforderlichen Korrekturmaßnahmen termingerecht realisiert und auf Wirksamkeit überprüft?</v>
      </c>
      <c r="C504" s="409"/>
      <c r="D504" s="417"/>
      <c r="E504" s="418"/>
      <c r="F504" s="412"/>
      <c r="H504" s="650"/>
      <c r="I504" s="97" t="s">
        <v>234</v>
      </c>
      <c r="J504" s="97" t="s">
        <v>235</v>
      </c>
    </row>
    <row r="505" spans="1:10" s="102" customFormat="1" ht="73.5" customHeight="1">
      <c r="A505" s="280"/>
      <c r="B505" s="410" t="str">
        <f t="shared" si="36"/>
        <v>­ Risikoanalyse (Prozeß-FMEA) Fehleranalysen
­ Verbesserungsprogramme aus Audits
­ Schnittstellengespräche intern/extern
­ Interne Beanstandungen 
­ Kundenbeanstandungen</v>
      </c>
      <c r="C505" s="411"/>
      <c r="D505" s="419"/>
      <c r="E505" s="420"/>
      <c r="F505" s="413"/>
      <c r="H505" s="650"/>
      <c r="I505" s="97" t="s">
        <v>236</v>
      </c>
      <c r="J505" s="109" t="s">
        <v>237</v>
      </c>
    </row>
    <row r="506" spans="1:10" s="92" customFormat="1" ht="15.75" customHeight="1">
      <c r="A506" s="277" t="s">
        <v>238</v>
      </c>
      <c r="B506" s="421" t="str">
        <f t="shared" ref="B506:B516" si="37">IF(H$1=1,I506,J506)</f>
        <v>Transport/Teilehandling/Lagerung/Verpack. (Prozeßschr. 8)</v>
      </c>
      <c r="C506" s="422"/>
      <c r="D506" s="422"/>
      <c r="E506" s="422"/>
      <c r="F506" s="423"/>
      <c r="H506" s="646"/>
      <c r="I506" s="97" t="s">
        <v>389</v>
      </c>
      <c r="J506" s="109" t="s">
        <v>390</v>
      </c>
    </row>
    <row r="507" spans="1:10" s="92" customFormat="1" ht="25.5" customHeight="1">
      <c r="A507" s="279" t="s">
        <v>241</v>
      </c>
      <c r="B507" s="408" t="str">
        <f t="shared" si="37"/>
        <v>Sind die Mengen/Fertigungslosgrößen auf den Bedarf abgestimmt und werden sie gezielt zum nächsten Arbeitsgang weitergeleitet?</v>
      </c>
      <c r="C507" s="409"/>
      <c r="D507" s="417"/>
      <c r="E507" s="418"/>
      <c r="F507" s="412"/>
      <c r="H507" s="646"/>
      <c r="I507" s="97" t="s">
        <v>242</v>
      </c>
      <c r="J507" s="97" t="s">
        <v>243</v>
      </c>
    </row>
    <row r="508" spans="1:10" s="102" customFormat="1" ht="45" customHeight="1">
      <c r="A508" s="280"/>
      <c r="B508" s="410" t="str">
        <f t="shared" si="37"/>
        <v xml:space="preserve">­ Ausreichend geeignete Transportmittel
­ Definierte Lagerplätze
­ Nur Weitergabe von i. O. Teilen </v>
      </c>
      <c r="C508" s="411"/>
      <c r="D508" s="419"/>
      <c r="E508" s="420"/>
      <c r="F508" s="413"/>
      <c r="H508" s="650"/>
      <c r="I508" s="97" t="s">
        <v>244</v>
      </c>
      <c r="J508" s="109" t="s">
        <v>245</v>
      </c>
    </row>
    <row r="509" spans="1:10" s="102" customFormat="1" ht="38.25" customHeight="1">
      <c r="A509" s="279" t="s">
        <v>246</v>
      </c>
      <c r="B509" s="408" t="str">
        <f t="shared" si="37"/>
        <v>Werden Produkte/Bauteile zweckentsprechend gelagert und sind die Transportmittel/ Verpackungseinrichtungen auf die speziellen Eigenschaften der Produkt/Bauteile abgestimmt?</v>
      </c>
      <c r="C509" s="409"/>
      <c r="D509" s="417"/>
      <c r="E509" s="418"/>
      <c r="F509" s="412"/>
      <c r="H509" s="650"/>
      <c r="I509" s="97" t="s">
        <v>247</v>
      </c>
      <c r="J509" s="97" t="s">
        <v>248</v>
      </c>
    </row>
    <row r="510" spans="1:10" s="102" customFormat="1" ht="409.5">
      <c r="A510" s="280"/>
      <c r="B510" s="410" t="str">
        <f t="shared" si="37"/>
        <v>­ Lagermengen
­ Schutz vor Beschädigung
­ Ordnung, Sauberkeit, Überfüllung (Lagerplätze, Behälter)
- FiFo</v>
      </c>
      <c r="C510" s="411"/>
      <c r="D510" s="419"/>
      <c r="E510" s="420"/>
      <c r="F510" s="413"/>
      <c r="H510" s="650"/>
      <c r="I510" s="97" t="s">
        <v>249</v>
      </c>
      <c r="J510" s="109" t="s">
        <v>250</v>
      </c>
    </row>
    <row r="511" spans="1:10" s="102" customFormat="1" ht="39" customHeight="1">
      <c r="A511" s="279" t="s">
        <v>251</v>
      </c>
      <c r="B511" s="408" t="str">
        <f t="shared" si="37"/>
        <v>Werden Ausschuß-, Nacharbeits- und Einrichtteile sowie innerbetriebliche Restmengen konsequent separiert und gekennzeichnet?</v>
      </c>
      <c r="C511" s="409"/>
      <c r="D511" s="417"/>
      <c r="E511" s="418"/>
      <c r="F511" s="412"/>
      <c r="H511" s="650"/>
      <c r="I511" s="97" t="s">
        <v>252</v>
      </c>
      <c r="J511" s="97" t="s">
        <v>253</v>
      </c>
    </row>
    <row r="512" spans="1:10" s="102" customFormat="1" ht="74.25" customHeight="1">
      <c r="A512" s="280"/>
      <c r="B512" s="410" t="str">
        <f t="shared" si="37"/>
        <v>­ Sperrlager, Sperrbereiche
­ Gekennzeichnete Behälter für Ausschuß, Nacharbeit und Einrichtteile
­ Fehlerhafte Produkte und Fehlermerkmale
­ Kennzeichnung
­ Definierte Ausschleuse-/Nacharbeitsstationen in der Fertigung</v>
      </c>
      <c r="C512" s="411"/>
      <c r="D512" s="419"/>
      <c r="E512" s="420"/>
      <c r="F512" s="413"/>
      <c r="H512" s="650"/>
      <c r="I512" s="97" t="s">
        <v>254</v>
      </c>
      <c r="J512" s="109" t="s">
        <v>255</v>
      </c>
    </row>
    <row r="513" spans="1:10" s="102" customFormat="1" ht="25.5" customHeight="1">
      <c r="A513" s="279" t="s">
        <v>256</v>
      </c>
      <c r="B513" s="408" t="str">
        <f t="shared" si="37"/>
        <v>Ist der Material- und Teilefluß gegen Vermischung/Verwechslung abgesichert und die Rückverfolgbarkeit gewährleistet?</v>
      </c>
      <c r="C513" s="409"/>
      <c r="D513" s="417"/>
      <c r="E513" s="418"/>
      <c r="F513" s="412"/>
      <c r="H513" s="650"/>
      <c r="I513" s="97" t="s">
        <v>257</v>
      </c>
      <c r="J513" s="97" t="s">
        <v>258</v>
      </c>
    </row>
    <row r="514" spans="1:10" s="102" customFormat="1" ht="102" customHeight="1">
      <c r="A514" s="280"/>
      <c r="B514" s="410" t="str">
        <f t="shared" si="37"/>
        <v>­ Teilekennzeichnung
­ Kennzeichnung des Arbeits-, Prüf- und Verwendungsstatus
­ Chargenkennzeichnung
­ Verfallsdatum
­ Entfernung ungültiger Kennzeichnungen
­ Arbeitspapiere mit Teile-/Produktionsstammdaten.
­ Konstruktionsstand, Vormaterial und Fertigprodukte</v>
      </c>
      <c r="C514" s="411"/>
      <c r="D514" s="419"/>
      <c r="E514" s="420"/>
      <c r="F514" s="413"/>
      <c r="H514" s="650"/>
      <c r="I514" s="97" t="s">
        <v>259</v>
      </c>
      <c r="J514" s="109" t="s">
        <v>260</v>
      </c>
    </row>
    <row r="515" spans="1:10" s="102" customFormat="1" ht="25.5" customHeight="1">
      <c r="A515" s="279" t="s">
        <v>261</v>
      </c>
      <c r="B515" s="408" t="str">
        <f t="shared" si="37"/>
        <v>Werden Werkzeuge, Einrichtungen und Prüfmittel sachgemäß gelagert?</v>
      </c>
      <c r="C515" s="409"/>
      <c r="D515" s="417"/>
      <c r="E515" s="418"/>
      <c r="F515" s="412"/>
      <c r="H515" s="650"/>
      <c r="I515" s="97" t="s">
        <v>262</v>
      </c>
      <c r="J515" s="97" t="s">
        <v>263</v>
      </c>
    </row>
    <row r="516" spans="1:10" s="102" customFormat="1" ht="104.25" customHeight="1">
      <c r="A516" s="280"/>
      <c r="B516" s="410" t="str">
        <f t="shared" si="37"/>
        <v xml:space="preserve">­ Beschädigungssichere Lagerung
­ Ordnung und Sauberkeit
­ Definierter Lagerort
­ Verwaltete Ausgabe
­ Umwelteinflüsse
­ Kennzeichnung
­ Definierter Freigabe- und Änderungsstand. </v>
      </c>
      <c r="C516" s="411"/>
      <c r="D516" s="419"/>
      <c r="E516" s="420"/>
      <c r="F516" s="413"/>
      <c r="H516" s="650"/>
      <c r="I516" s="97" t="s">
        <v>264</v>
      </c>
      <c r="J516" s="109" t="s">
        <v>265</v>
      </c>
    </row>
    <row r="517" spans="1:10" s="92" customFormat="1" ht="15.75" customHeight="1">
      <c r="A517" s="277" t="s">
        <v>266</v>
      </c>
      <c r="B517" s="421" t="str">
        <f t="shared" ref="B517:B529" si="38">IF(H$1=1,I517,J517)</f>
        <v>Fehleranalyse/Korrektur/Kont. Verbesserung (Prozeßschr. 8)</v>
      </c>
      <c r="C517" s="422"/>
      <c r="D517" s="422"/>
      <c r="E517" s="422"/>
      <c r="F517" s="423"/>
      <c r="H517" s="646"/>
      <c r="I517" s="97" t="s">
        <v>391</v>
      </c>
      <c r="J517" s="97" t="s">
        <v>392</v>
      </c>
    </row>
    <row r="518" spans="1:10" s="92" customFormat="1" ht="25.5" customHeight="1">
      <c r="A518" s="279" t="s">
        <v>269</v>
      </c>
      <c r="B518" s="408" t="str">
        <f t="shared" si="38"/>
        <v>Werden Qualitäts- und Prozeßdaten vollständig und auswertbar erfaßt?</v>
      </c>
      <c r="C518" s="409"/>
      <c r="D518" s="417"/>
      <c r="E518" s="418"/>
      <c r="F518" s="412"/>
      <c r="H518" s="646"/>
      <c r="I518" s="97" t="s">
        <v>270</v>
      </c>
      <c r="J518" s="97" t="s">
        <v>271</v>
      </c>
    </row>
    <row r="519" spans="1:10" s="102" customFormat="1" ht="333" customHeight="1">
      <c r="A519" s="280"/>
      <c r="B519" s="410" t="str">
        <f t="shared" si="38"/>
        <v xml:space="preserve">­ Urwertkarten
­ Fehlersammelkarten 
­ Regelkarten 
­ Datenerfassung </v>
      </c>
      <c r="C519" s="411"/>
      <c r="D519" s="419"/>
      <c r="E519" s="420"/>
      <c r="F519" s="413"/>
      <c r="H519" s="650"/>
      <c r="I519" s="97" t="s">
        <v>272</v>
      </c>
      <c r="J519" s="109" t="s">
        <v>273</v>
      </c>
    </row>
    <row r="520" spans="1:10" s="102" customFormat="1" ht="25.5" customHeight="1">
      <c r="A520" s="279" t="s">
        <v>274</v>
      </c>
      <c r="B520" s="408" t="str">
        <f t="shared" si="38"/>
        <v>Werden die Qualitäts- und Prozeßdaten statistisch ausgewertet und Verbesserungsprogramme daraus abgeleitet?</v>
      </c>
      <c r="C520" s="409"/>
      <c r="D520" s="417"/>
      <c r="E520" s="418"/>
      <c r="F520" s="412"/>
      <c r="H520" s="650"/>
      <c r="I520" s="97" t="s">
        <v>275</v>
      </c>
      <c r="J520" s="97" t="s">
        <v>276</v>
      </c>
    </row>
    <row r="521" spans="1:10" s="102" customFormat="1" ht="324" customHeight="1">
      <c r="A521" s="280"/>
      <c r="B521" s="410" t="str">
        <f t="shared" si="38"/>
        <v>­ Prozeßfähigkeiten
­ Fehlerarten/Fehlerhäufigkeiten 
­ Fehlerkosten (Nichtkonformität)
­ Prozeßparameter
­ Ausschuß/Nacharbeit</v>
      </c>
      <c r="C521" s="411"/>
      <c r="D521" s="419"/>
      <c r="E521" s="420"/>
      <c r="F521" s="413"/>
      <c r="H521" s="650"/>
      <c r="I521" s="97" t="s">
        <v>277</v>
      </c>
      <c r="J521" s="109" t="s">
        <v>278</v>
      </c>
    </row>
    <row r="522" spans="1:10" s="102" customFormat="1" ht="40.5" customHeight="1">
      <c r="A522" s="279" t="s">
        <v>279</v>
      </c>
      <c r="B522" s="408" t="str">
        <f t="shared" si="38"/>
        <v>Werden bei Abweichungen von Produkt- und Prozeßforderungen die Ursachen analysiert und die Korrekturmaßnahmen auf Wirksamkeit überprüft?</v>
      </c>
      <c r="C522" s="409"/>
      <c r="D522" s="417"/>
      <c r="E522" s="418"/>
      <c r="F522" s="412"/>
      <c r="H522" s="650"/>
      <c r="I522" s="97" t="s">
        <v>280</v>
      </c>
      <c r="J522" s="97" t="s">
        <v>281</v>
      </c>
    </row>
    <row r="523" spans="1:10" s="102" customFormat="1" ht="79.5" customHeight="1">
      <c r="A523" s="280"/>
      <c r="B523" s="410" t="str">
        <f t="shared" si="38"/>
        <v>­ Ergänzende Dimensions-, Werkstoff-, Funktions- Dauerprüfungen 
­ Ursachen-/Wirkungsdiagramm
­ FMEA/Fehleranalyse
­ Prozeßfähigkeitsanalyse
­ Q-Zirkel</v>
      </c>
      <c r="C523" s="411"/>
      <c r="D523" s="419"/>
      <c r="E523" s="420"/>
      <c r="F523" s="413"/>
      <c r="H523" s="650"/>
      <c r="I523" s="97" t="s">
        <v>282</v>
      </c>
      <c r="J523" s="109" t="s">
        <v>283</v>
      </c>
    </row>
    <row r="524" spans="1:10" s="102" customFormat="1" ht="12.75" customHeight="1">
      <c r="A524" s="279" t="s">
        <v>284</v>
      </c>
      <c r="B524" s="408" t="str">
        <f t="shared" si="38"/>
        <v>Werden Prozesse und Produkte regelmäßig auditiert?</v>
      </c>
      <c r="C524" s="409"/>
      <c r="D524" s="417"/>
      <c r="E524" s="418"/>
      <c r="F524" s="412"/>
      <c r="H524" s="650"/>
      <c r="I524" s="97" t="s">
        <v>285</v>
      </c>
      <c r="J524" s="97" t="s">
        <v>286</v>
      </c>
    </row>
    <row r="525" spans="1:10" s="102" customFormat="1" ht="133.5" customHeight="1">
      <c r="A525" s="280"/>
      <c r="B525" s="410" t="str">
        <f t="shared" si="38"/>
        <v>­ Neue Projekte/Prozesse/Produkte
­ Nichterfüllung von Qualitätsforderungen (intern/extern)
­ Nachweisführung der Einhaltung von Qualitätsforderungen
­ Aufzeigen von Verbesserungspotentialen.
­ Kundenforderungen
­ Wichtige Merkmale
­ Funktion
­ Prozeßparameter/-fähigkeiten
­ Festgelegte Prozeß-/Verfahrensabläufe</v>
      </c>
      <c r="C525" s="411"/>
      <c r="D525" s="419"/>
      <c r="E525" s="420"/>
      <c r="F525" s="413"/>
      <c r="H525" s="650"/>
      <c r="I525" s="97" t="s">
        <v>287</v>
      </c>
      <c r="J525" s="109" t="s">
        <v>288</v>
      </c>
    </row>
    <row r="526" spans="1:10" s="102" customFormat="1" ht="12.75" customHeight="1">
      <c r="A526" s="279" t="s">
        <v>289</v>
      </c>
      <c r="B526" s="408" t="str">
        <f t="shared" si="38"/>
        <v>Unterliegen Produkt und Prozeß kontinuierlicher Verbesserung?</v>
      </c>
      <c r="C526" s="409"/>
      <c r="D526" s="417"/>
      <c r="E526" s="418"/>
      <c r="F526" s="412"/>
      <c r="H526" s="650"/>
      <c r="I526" s="97" t="s">
        <v>290</v>
      </c>
      <c r="J526" s="97" t="s">
        <v>291</v>
      </c>
    </row>
    <row r="527" spans="1:10" s="102" customFormat="1" ht="60.75" customHeight="1">
      <c r="A527" s="280"/>
      <c r="B527" s="410" t="str">
        <f t="shared" si="38"/>
        <v>­ Kostenoptimierung
­ Reduzierung von Verschwendung (z. B. Ausschuß und Nacharbeit, 
  Energie und Prozeßstoffe)
­ Verbesserung der Prozeßsicherheit, (z. B. Prozeßablaufanalyse)</v>
      </c>
      <c r="C527" s="411"/>
      <c r="D527" s="419"/>
      <c r="E527" s="420"/>
      <c r="F527" s="413"/>
      <c r="H527" s="650"/>
      <c r="I527" s="97" t="s">
        <v>292</v>
      </c>
      <c r="J527" s="109" t="s">
        <v>293</v>
      </c>
    </row>
    <row r="528" spans="1:10" s="102" customFormat="1" ht="25.5" customHeight="1">
      <c r="A528" s="279" t="s">
        <v>294</v>
      </c>
      <c r="B528" s="408" t="str">
        <f t="shared" si="38"/>
        <v>Sind für Produkt und Prozeß Zielvorgaben vorhanden und wird die Einhaltung überwacht?</v>
      </c>
      <c r="C528" s="409"/>
      <c r="D528" s="417"/>
      <c r="E528" s="418"/>
      <c r="F528" s="412"/>
      <c r="H528" s="650"/>
      <c r="I528" s="97" t="s">
        <v>295</v>
      </c>
      <c r="J528" s="97" t="s">
        <v>296</v>
      </c>
    </row>
    <row r="529" spans="1:248" s="102" customFormat="1" ht="19.5" customHeight="1">
      <c r="A529" s="280"/>
      <c r="B529" s="410" t="str">
        <f t="shared" si="38"/>
        <v>­ Qualitätskennzahlen (z. B. Fehlerraten, Auditergebnisse</v>
      </c>
      <c r="C529" s="411"/>
      <c r="D529" s="419"/>
      <c r="E529" s="420"/>
      <c r="F529" s="413"/>
      <c r="H529" s="650"/>
      <c r="I529" s="97" t="s">
        <v>297</v>
      </c>
      <c r="J529" s="97" t="s">
        <v>298</v>
      </c>
    </row>
    <row r="530" spans="1:248" s="102" customFormat="1" ht="15.75" customHeight="1">
      <c r="A530" s="277" t="s">
        <v>147</v>
      </c>
      <c r="B530" s="415" t="str">
        <f t="shared" ref="B530:B541" si="39">IF(H$1=1,I530,J530)</f>
        <v>Produktion Prozeßschritt 9:</v>
      </c>
      <c r="C530" s="416"/>
      <c r="D530" s="427"/>
      <c r="E530" s="428"/>
      <c r="F530" s="429"/>
      <c r="G530" s="106"/>
      <c r="H530" s="651"/>
      <c r="I530" s="97" t="s">
        <v>393</v>
      </c>
      <c r="J530" s="109" t="s">
        <v>394</v>
      </c>
      <c r="K530" s="100"/>
      <c r="L530" s="106"/>
      <c r="M530" s="107"/>
      <c r="N530" s="414"/>
      <c r="O530" s="414"/>
      <c r="P530" s="108"/>
      <c r="Q530" s="100"/>
      <c r="R530" s="106"/>
      <c r="S530" s="107"/>
      <c r="T530" s="414"/>
      <c r="U530" s="414"/>
      <c r="V530" s="108"/>
      <c r="W530" s="100"/>
      <c r="X530" s="106"/>
      <c r="Y530" s="107"/>
      <c r="Z530" s="414"/>
      <c r="AA530" s="414"/>
      <c r="AB530" s="108"/>
      <c r="AC530" s="100"/>
      <c r="AD530" s="106"/>
      <c r="AE530" s="107"/>
      <c r="AF530" s="414"/>
      <c r="AG530" s="414"/>
      <c r="AH530" s="108"/>
      <c r="AI530" s="100"/>
      <c r="AJ530" s="106"/>
      <c r="AK530" s="107"/>
      <c r="AL530" s="414"/>
      <c r="AM530" s="414"/>
      <c r="AN530" s="108"/>
      <c r="AO530" s="100"/>
      <c r="AP530" s="106"/>
      <c r="AQ530" s="107"/>
      <c r="AR530" s="414"/>
      <c r="AS530" s="414"/>
      <c r="AT530" s="108"/>
      <c r="AU530" s="100"/>
      <c r="AV530" s="106"/>
      <c r="AW530" s="107"/>
      <c r="AX530" s="414"/>
      <c r="AY530" s="414"/>
      <c r="AZ530" s="108"/>
      <c r="BA530" s="100"/>
      <c r="BB530" s="106"/>
      <c r="BC530" s="107"/>
      <c r="BD530" s="414"/>
      <c r="BE530" s="414"/>
      <c r="BF530" s="108"/>
      <c r="BG530" s="100"/>
      <c r="BH530" s="106"/>
      <c r="BI530" s="107"/>
      <c r="BJ530" s="414"/>
      <c r="BK530" s="414"/>
      <c r="BL530" s="108"/>
      <c r="BM530" s="100"/>
      <c r="BN530" s="106"/>
      <c r="BO530" s="107"/>
      <c r="BP530" s="414"/>
      <c r="BQ530" s="414"/>
      <c r="BR530" s="108"/>
      <c r="BS530" s="100"/>
      <c r="BT530" s="106"/>
      <c r="BU530" s="107"/>
      <c r="BV530" s="414"/>
      <c r="BW530" s="414"/>
      <c r="BX530" s="108"/>
      <c r="BY530" s="100"/>
      <c r="BZ530" s="106"/>
      <c r="CA530" s="107"/>
      <c r="CB530" s="414"/>
      <c r="CC530" s="414"/>
      <c r="CD530" s="108"/>
      <c r="CE530" s="100"/>
      <c r="CF530" s="106"/>
      <c r="CG530" s="107"/>
      <c r="CH530" s="414"/>
      <c r="CI530" s="414"/>
      <c r="CJ530" s="108"/>
      <c r="CK530" s="100"/>
      <c r="CL530" s="106"/>
      <c r="CM530" s="107"/>
      <c r="CN530" s="414"/>
      <c r="CO530" s="414"/>
      <c r="CP530" s="108"/>
      <c r="CQ530" s="100"/>
      <c r="CR530" s="106"/>
      <c r="CS530" s="107"/>
      <c r="CT530" s="414"/>
      <c r="CU530" s="414"/>
      <c r="CV530" s="108"/>
      <c r="CW530" s="100"/>
      <c r="CX530" s="106"/>
      <c r="CY530" s="107"/>
      <c r="CZ530" s="414"/>
      <c r="DA530" s="414"/>
      <c r="DB530" s="108"/>
      <c r="DC530" s="100"/>
      <c r="DD530" s="106"/>
      <c r="DE530" s="107"/>
      <c r="DF530" s="414"/>
      <c r="DG530" s="414"/>
      <c r="DH530" s="108"/>
      <c r="DI530" s="100"/>
      <c r="DJ530" s="106"/>
      <c r="DK530" s="107"/>
      <c r="DL530" s="414"/>
      <c r="DM530" s="414"/>
      <c r="DN530" s="108"/>
      <c r="DO530" s="100"/>
      <c r="DP530" s="106"/>
      <c r="DQ530" s="107"/>
      <c r="DR530" s="414"/>
      <c r="DS530" s="414"/>
      <c r="DT530" s="108"/>
      <c r="DU530" s="100"/>
      <c r="DV530" s="106"/>
      <c r="DW530" s="107"/>
      <c r="DX530" s="414"/>
      <c r="DY530" s="414"/>
      <c r="DZ530" s="108"/>
      <c r="EA530" s="100"/>
      <c r="EB530" s="106"/>
      <c r="EC530" s="107"/>
      <c r="ED530" s="414"/>
      <c r="EE530" s="414"/>
      <c r="EF530" s="108"/>
      <c r="EG530" s="100"/>
      <c r="EH530" s="106"/>
      <c r="EI530" s="107"/>
      <c r="EJ530" s="414"/>
      <c r="EK530" s="414"/>
      <c r="EL530" s="108"/>
      <c r="EM530" s="100"/>
      <c r="EN530" s="106"/>
      <c r="EO530" s="107"/>
      <c r="EP530" s="414"/>
      <c r="EQ530" s="414"/>
      <c r="ER530" s="108"/>
      <c r="ES530" s="100"/>
      <c r="ET530" s="106"/>
      <c r="EU530" s="107"/>
      <c r="EV530" s="414"/>
      <c r="EW530" s="414"/>
      <c r="EX530" s="108"/>
      <c r="EY530" s="100"/>
      <c r="EZ530" s="106"/>
      <c r="FA530" s="107"/>
      <c r="FB530" s="414"/>
      <c r="FC530" s="414"/>
      <c r="FD530" s="108"/>
      <c r="FE530" s="100"/>
      <c r="FF530" s="106"/>
      <c r="FG530" s="107"/>
      <c r="FH530" s="414"/>
      <c r="FI530" s="414"/>
      <c r="FJ530" s="108"/>
      <c r="FK530" s="100"/>
      <c r="FL530" s="106"/>
      <c r="FM530" s="107"/>
      <c r="FN530" s="414"/>
      <c r="FO530" s="414"/>
      <c r="FP530" s="108"/>
      <c r="FQ530" s="100"/>
      <c r="FR530" s="106"/>
      <c r="FS530" s="107"/>
      <c r="FT530" s="414"/>
      <c r="FU530" s="414"/>
      <c r="FV530" s="108"/>
      <c r="FW530" s="100"/>
      <c r="FX530" s="106"/>
      <c r="FY530" s="107"/>
      <c r="FZ530" s="414"/>
      <c r="GA530" s="414"/>
      <c r="GB530" s="108"/>
      <c r="GC530" s="100"/>
      <c r="GD530" s="106"/>
      <c r="GE530" s="107"/>
      <c r="GF530" s="414"/>
      <c r="GG530" s="414"/>
      <c r="GH530" s="108"/>
      <c r="GI530" s="100"/>
      <c r="GJ530" s="106"/>
      <c r="GK530" s="107"/>
      <c r="GL530" s="414"/>
      <c r="GM530" s="414"/>
      <c r="GN530" s="108"/>
      <c r="GO530" s="100"/>
      <c r="GP530" s="106"/>
      <c r="GQ530" s="107"/>
      <c r="GR530" s="414"/>
      <c r="GS530" s="414"/>
      <c r="GT530" s="108"/>
      <c r="GU530" s="100"/>
      <c r="GV530" s="106"/>
      <c r="GW530" s="107"/>
      <c r="GX530" s="414"/>
      <c r="GY530" s="414"/>
      <c r="GZ530" s="108"/>
      <c r="HA530" s="100"/>
      <c r="HB530" s="106"/>
      <c r="HC530" s="107"/>
      <c r="HD530" s="414"/>
      <c r="HE530" s="414"/>
      <c r="HF530" s="108"/>
      <c r="HG530" s="100"/>
      <c r="HH530" s="106"/>
      <c r="HI530" s="107"/>
      <c r="HJ530" s="414"/>
      <c r="HK530" s="414"/>
      <c r="HL530" s="108"/>
      <c r="HM530" s="100"/>
      <c r="HN530" s="106"/>
      <c r="HO530" s="107"/>
      <c r="HP530" s="414"/>
      <c r="HQ530" s="414"/>
      <c r="HR530" s="108"/>
      <c r="HS530" s="100"/>
      <c r="HT530" s="106"/>
      <c r="HU530" s="107"/>
      <c r="HV530" s="414"/>
      <c r="HW530" s="414"/>
      <c r="HX530" s="108"/>
      <c r="HY530" s="100"/>
      <c r="HZ530" s="106"/>
      <c r="IA530" s="107"/>
      <c r="IB530" s="414"/>
      <c r="IC530" s="414"/>
      <c r="ID530" s="108"/>
      <c r="IE530" s="100"/>
      <c r="IF530" s="106"/>
      <c r="IG530" s="107"/>
      <c r="IH530" s="414"/>
      <c r="II530" s="414"/>
      <c r="IJ530" s="108"/>
      <c r="IK530" s="100"/>
      <c r="IL530" s="106"/>
      <c r="IM530" s="107"/>
      <c r="IN530" s="105"/>
    </row>
    <row r="531" spans="1:248" s="92" customFormat="1" ht="16.5" customHeight="1">
      <c r="A531" s="278" t="s">
        <v>150</v>
      </c>
      <c r="B531" s="424" t="str">
        <f t="shared" si="39"/>
        <v>Personal/Qualifikation (Prozeßschritt 9)</v>
      </c>
      <c r="C531" s="425"/>
      <c r="D531" s="425"/>
      <c r="E531" s="425"/>
      <c r="F531" s="426"/>
      <c r="H531" s="646"/>
      <c r="I531" s="97" t="s">
        <v>395</v>
      </c>
      <c r="J531" s="97" t="s">
        <v>396</v>
      </c>
    </row>
    <row r="532" spans="1:248" s="92" customFormat="1" ht="25.5" customHeight="1">
      <c r="A532" s="279" t="s">
        <v>153</v>
      </c>
      <c r="B532" s="408" t="str">
        <f t="shared" si="39"/>
        <v>Sind den Mitarbeitern Verantwortung und Befugnisse zur Überwachung der Produkt-/Prozeßqualität übertragen?</v>
      </c>
      <c r="C532" s="409"/>
      <c r="D532" s="417"/>
      <c r="E532" s="418"/>
      <c r="F532" s="412"/>
      <c r="H532" s="646"/>
      <c r="I532" s="97" t="s">
        <v>154</v>
      </c>
      <c r="J532" s="109" t="s">
        <v>155</v>
      </c>
    </row>
    <row r="533" spans="1:248" s="102" customFormat="1" ht="409.5">
      <c r="A533" s="280"/>
      <c r="B533" s="410" t="str">
        <f t="shared" si="39"/>
        <v>­ Werkerselbstprüfung
­ Sperrbefugnis</v>
      </c>
      <c r="C533" s="411"/>
      <c r="D533" s="419"/>
      <c r="E533" s="420"/>
      <c r="F533" s="413"/>
      <c r="H533" s="650"/>
      <c r="I533" s="97" t="s">
        <v>156</v>
      </c>
      <c r="J533" s="97" t="s">
        <v>157</v>
      </c>
    </row>
    <row r="534" spans="1:248" s="102" customFormat="1" ht="25.5" customHeight="1">
      <c r="A534" s="279" t="s">
        <v>158</v>
      </c>
      <c r="B534" s="408" t="str">
        <f t="shared" si="39"/>
        <v>Sind den Mitarbeitern Verantwortung und Befugnisse zu Fertigungseinrichtungen/Fertigungsumfeld übertragen?</v>
      </c>
      <c r="C534" s="409"/>
      <c r="D534" s="417"/>
      <c r="E534" s="418"/>
      <c r="F534" s="412"/>
      <c r="H534" s="650"/>
      <c r="I534" s="97" t="s">
        <v>159</v>
      </c>
      <c r="J534" s="109" t="s">
        <v>160</v>
      </c>
    </row>
    <row r="535" spans="1:248" s="102" customFormat="1" ht="51" customHeight="1">
      <c r="A535" s="280"/>
      <c r="B535" s="410" t="str">
        <f t="shared" si="39"/>
        <v xml:space="preserve">­ Ordnung und Sauberkeit
­ Reparatur und Wartung durchführen bzw. veranlassen
­ Einrichtung und Abgleich von Prüf-/Meßmittel durchführen/ veranlassen. </v>
      </c>
      <c r="C535" s="411"/>
      <c r="D535" s="419"/>
      <c r="E535" s="420"/>
      <c r="F535" s="413"/>
      <c r="H535" s="650"/>
      <c r="I535" s="97" t="s">
        <v>161</v>
      </c>
      <c r="J535" s="97" t="s">
        <v>162</v>
      </c>
    </row>
    <row r="536" spans="1:248" s="102" customFormat="1" ht="25.5" customHeight="1">
      <c r="A536" s="279" t="s">
        <v>163</v>
      </c>
      <c r="B536" s="408" t="str">
        <f t="shared" si="39"/>
        <v>Sind die Mitarbeiter geeignet, die gestellten Aufgaben zu erfüllen und wird deren Qualifikation aufrecht erhalten?</v>
      </c>
      <c r="C536" s="409"/>
      <c r="D536" s="432"/>
      <c r="E536" s="433"/>
      <c r="F536" s="412"/>
      <c r="H536" s="650"/>
      <c r="I536" s="97" t="s">
        <v>164</v>
      </c>
      <c r="J536" s="109" t="s">
        <v>165</v>
      </c>
    </row>
    <row r="537" spans="1:248" s="102" customFormat="1" ht="73.5" customHeight="1">
      <c r="A537" s="280"/>
      <c r="B537" s="410" t="str">
        <f t="shared" si="39"/>
        <v>­ Einweisungs-/Schulungs-/Qualifikationsnachweise zum Prozeß 
­ Eignungsnachweise (z. B. Schweißerzeugnisse, Sehtest, Staplerschein)
- Q-Matrix
- Schulungsplan</v>
      </c>
      <c r="C537" s="411"/>
      <c r="D537" s="434"/>
      <c r="E537" s="435"/>
      <c r="F537" s="413"/>
      <c r="H537" s="650"/>
      <c r="I537" s="97" t="s">
        <v>166</v>
      </c>
      <c r="J537" s="97" t="s">
        <v>167</v>
      </c>
    </row>
    <row r="538" spans="1:248" s="102" customFormat="1" ht="12.75" customHeight="1">
      <c r="A538" s="279" t="s">
        <v>168</v>
      </c>
      <c r="B538" s="408" t="str">
        <f t="shared" si="39"/>
        <v>Gibt es einen Personaleinsatzplan mit Vertreterregelung?</v>
      </c>
      <c r="C538" s="409"/>
      <c r="D538" s="417"/>
      <c r="E538" s="418"/>
      <c r="F538" s="412"/>
      <c r="H538" s="650"/>
      <c r="I538" s="97" t="s">
        <v>169</v>
      </c>
      <c r="J538" s="109" t="s">
        <v>170</v>
      </c>
    </row>
    <row r="539" spans="1:248" s="102" customFormat="1" ht="17.25" customHeight="1">
      <c r="A539" s="280"/>
      <c r="B539" s="410" t="str">
        <f t="shared" si="39"/>
        <v>- Schichtplan</v>
      </c>
      <c r="C539" s="411"/>
      <c r="D539" s="419"/>
      <c r="E539" s="420"/>
      <c r="F539" s="413"/>
      <c r="H539" s="650"/>
      <c r="I539" s="97" t="s">
        <v>171</v>
      </c>
      <c r="J539" s="97" t="s">
        <v>172</v>
      </c>
    </row>
    <row r="540" spans="1:248" s="102" customFormat="1" ht="25.5" customHeight="1">
      <c r="A540" s="279" t="s">
        <v>173</v>
      </c>
      <c r="B540" s="408" t="str">
        <f t="shared" si="39"/>
        <v>Sind lnstrumentarien zur Steigerung der Mitarbeitermotivation wirksam eingesetzt?</v>
      </c>
      <c r="C540" s="409"/>
      <c r="D540" s="417"/>
      <c r="E540" s="418"/>
      <c r="F540" s="412"/>
      <c r="H540" s="650"/>
      <c r="I540" s="97" t="s">
        <v>174</v>
      </c>
      <c r="J540" s="109" t="s">
        <v>175</v>
      </c>
    </row>
    <row r="541" spans="1:248" s="102" customFormat="1" ht="30" customHeight="1">
      <c r="A541" s="280"/>
      <c r="B541" s="410" t="str">
        <f t="shared" si="39"/>
        <v>­ Qualitätsinformationen (Soll-/Istwerte)
­ Verbesserungsvorschläge</v>
      </c>
      <c r="C541" s="411"/>
      <c r="D541" s="419"/>
      <c r="E541" s="420"/>
      <c r="F541" s="413"/>
      <c r="H541" s="650"/>
      <c r="I541" s="97" t="s">
        <v>176</v>
      </c>
      <c r="J541" s="97" t="s">
        <v>177</v>
      </c>
    </row>
    <row r="542" spans="1:248" s="102" customFormat="1" ht="15.75">
      <c r="A542" s="281"/>
      <c r="B542" s="282"/>
      <c r="C542" s="283"/>
      <c r="D542" s="284"/>
      <c r="E542" s="284"/>
      <c r="F542" s="285"/>
      <c r="G542" s="106"/>
      <c r="H542" s="651"/>
      <c r="I542" s="97"/>
      <c r="J542" s="97"/>
      <c r="K542" s="100"/>
      <c r="L542" s="106"/>
      <c r="M542" s="107"/>
      <c r="N542" s="414"/>
      <c r="O542" s="414"/>
      <c r="P542" s="108"/>
      <c r="Q542" s="100"/>
      <c r="R542" s="106"/>
      <c r="S542" s="107"/>
      <c r="T542" s="414"/>
      <c r="U542" s="414"/>
      <c r="V542" s="108"/>
      <c r="W542" s="100"/>
      <c r="X542" s="106"/>
      <c r="Y542" s="107"/>
      <c r="Z542" s="414"/>
      <c r="AA542" s="414"/>
      <c r="AB542" s="108"/>
      <c r="AC542" s="100"/>
      <c r="AD542" s="106"/>
      <c r="AE542" s="107"/>
      <c r="AF542" s="414"/>
      <c r="AG542" s="414"/>
      <c r="AH542" s="108"/>
      <c r="AI542" s="100"/>
      <c r="AJ542" s="106"/>
      <c r="AK542" s="107"/>
      <c r="AL542" s="414"/>
      <c r="AM542" s="414"/>
      <c r="AN542" s="108"/>
      <c r="AO542" s="100"/>
      <c r="AP542" s="106"/>
      <c r="AQ542" s="107"/>
      <c r="AR542" s="414"/>
      <c r="AS542" s="414"/>
      <c r="AT542" s="108"/>
      <c r="AU542" s="100"/>
      <c r="AV542" s="106"/>
      <c r="AW542" s="107"/>
      <c r="AX542" s="414"/>
      <c r="AY542" s="414"/>
      <c r="AZ542" s="108"/>
      <c r="BA542" s="100"/>
      <c r="BB542" s="106"/>
      <c r="BC542" s="107"/>
      <c r="BD542" s="414"/>
      <c r="BE542" s="414"/>
      <c r="BF542" s="108"/>
      <c r="BG542" s="100"/>
      <c r="BH542" s="106"/>
      <c r="BI542" s="107"/>
      <c r="BJ542" s="414"/>
      <c r="BK542" s="414"/>
      <c r="BL542" s="108"/>
      <c r="BM542" s="100"/>
      <c r="BN542" s="106"/>
      <c r="BO542" s="107"/>
      <c r="BP542" s="414"/>
      <c r="BQ542" s="414"/>
      <c r="BR542" s="108"/>
      <c r="BS542" s="100"/>
      <c r="BT542" s="106"/>
      <c r="BU542" s="107"/>
      <c r="BV542" s="414"/>
      <c r="BW542" s="414"/>
      <c r="BX542" s="108"/>
      <c r="BY542" s="100"/>
      <c r="BZ542" s="106"/>
      <c r="CA542" s="107"/>
      <c r="CB542" s="414"/>
      <c r="CC542" s="414"/>
      <c r="CD542" s="108"/>
      <c r="CE542" s="100"/>
      <c r="CF542" s="106"/>
      <c r="CG542" s="107"/>
      <c r="CH542" s="414"/>
      <c r="CI542" s="414"/>
      <c r="CJ542" s="108"/>
      <c r="CK542" s="100"/>
      <c r="CL542" s="106"/>
      <c r="CM542" s="107"/>
      <c r="CN542" s="414"/>
      <c r="CO542" s="414"/>
      <c r="CP542" s="108"/>
      <c r="CQ542" s="100"/>
      <c r="CR542" s="106"/>
      <c r="CS542" s="107"/>
      <c r="CT542" s="414"/>
      <c r="CU542" s="414"/>
      <c r="CV542" s="108"/>
      <c r="CW542" s="100"/>
      <c r="CX542" s="106"/>
      <c r="CY542" s="107"/>
      <c r="CZ542" s="414"/>
      <c r="DA542" s="414"/>
      <c r="DB542" s="108"/>
      <c r="DC542" s="100"/>
      <c r="DD542" s="106"/>
      <c r="DE542" s="107"/>
      <c r="DF542" s="414"/>
      <c r="DG542" s="414"/>
      <c r="DH542" s="108"/>
      <c r="DI542" s="100"/>
      <c r="DJ542" s="106"/>
      <c r="DK542" s="107"/>
      <c r="DL542" s="414"/>
      <c r="DM542" s="414"/>
      <c r="DN542" s="108"/>
      <c r="DO542" s="100"/>
      <c r="DP542" s="106"/>
      <c r="DQ542" s="107"/>
      <c r="DR542" s="414"/>
      <c r="DS542" s="414"/>
      <c r="DT542" s="108"/>
      <c r="DU542" s="100"/>
      <c r="DV542" s="106"/>
      <c r="DW542" s="107"/>
      <c r="DX542" s="414"/>
      <c r="DY542" s="414"/>
      <c r="DZ542" s="108"/>
      <c r="EA542" s="100"/>
      <c r="EB542" s="106"/>
      <c r="EC542" s="107"/>
      <c r="ED542" s="414"/>
      <c r="EE542" s="414"/>
      <c r="EF542" s="108"/>
      <c r="EG542" s="100"/>
      <c r="EH542" s="106"/>
      <c r="EI542" s="107"/>
      <c r="EJ542" s="414"/>
      <c r="EK542" s="414"/>
      <c r="EL542" s="108"/>
      <c r="EM542" s="100"/>
      <c r="EN542" s="106"/>
      <c r="EO542" s="107"/>
      <c r="EP542" s="414"/>
      <c r="EQ542" s="414"/>
      <c r="ER542" s="108"/>
      <c r="ES542" s="100"/>
      <c r="ET542" s="106"/>
      <c r="EU542" s="107"/>
      <c r="EV542" s="414"/>
      <c r="EW542" s="414"/>
      <c r="EX542" s="108"/>
      <c r="EY542" s="100"/>
      <c r="EZ542" s="106"/>
      <c r="FA542" s="107"/>
      <c r="FB542" s="414"/>
      <c r="FC542" s="414"/>
      <c r="FD542" s="108"/>
      <c r="FE542" s="100"/>
      <c r="FF542" s="106"/>
      <c r="FG542" s="107"/>
      <c r="FH542" s="414"/>
      <c r="FI542" s="414"/>
      <c r="FJ542" s="108"/>
      <c r="FK542" s="100"/>
      <c r="FL542" s="106"/>
      <c r="FM542" s="107"/>
      <c r="FN542" s="414"/>
      <c r="FO542" s="414"/>
      <c r="FP542" s="108"/>
      <c r="FQ542" s="100"/>
      <c r="FR542" s="106"/>
      <c r="FS542" s="107"/>
      <c r="FT542" s="414"/>
      <c r="FU542" s="414"/>
      <c r="FV542" s="108"/>
      <c r="FW542" s="100"/>
      <c r="FX542" s="106"/>
      <c r="FY542" s="107"/>
      <c r="FZ542" s="414"/>
      <c r="GA542" s="414"/>
      <c r="GB542" s="108"/>
      <c r="GC542" s="100"/>
      <c r="GD542" s="106"/>
      <c r="GE542" s="107"/>
      <c r="GF542" s="414"/>
      <c r="GG542" s="414"/>
      <c r="GH542" s="108"/>
      <c r="GI542" s="100"/>
      <c r="GJ542" s="106"/>
      <c r="GK542" s="107"/>
      <c r="GL542" s="414"/>
      <c r="GM542" s="414"/>
      <c r="GN542" s="108"/>
      <c r="GO542" s="100"/>
      <c r="GP542" s="106"/>
      <c r="GQ542" s="107"/>
      <c r="GR542" s="414"/>
      <c r="GS542" s="414"/>
      <c r="GT542" s="108"/>
      <c r="GU542" s="100"/>
      <c r="GV542" s="106"/>
      <c r="GW542" s="107"/>
      <c r="GX542" s="414"/>
      <c r="GY542" s="414"/>
      <c r="GZ542" s="108"/>
      <c r="HA542" s="100"/>
      <c r="HB542" s="106"/>
      <c r="HC542" s="107"/>
      <c r="HD542" s="414"/>
      <c r="HE542" s="414"/>
      <c r="HF542" s="108"/>
      <c r="HG542" s="100"/>
      <c r="HH542" s="106"/>
      <c r="HI542" s="107"/>
      <c r="HJ542" s="414"/>
      <c r="HK542" s="414"/>
      <c r="HL542" s="108"/>
      <c r="HM542" s="100"/>
      <c r="HN542" s="106"/>
      <c r="HO542" s="107"/>
      <c r="HP542" s="414"/>
      <c r="HQ542" s="414"/>
      <c r="HR542" s="108"/>
      <c r="HS542" s="100"/>
      <c r="HT542" s="106"/>
      <c r="HU542" s="107"/>
      <c r="HV542" s="414"/>
      <c r="HW542" s="414"/>
      <c r="HX542" s="108"/>
      <c r="HY542" s="100"/>
      <c r="HZ542" s="106"/>
      <c r="IA542" s="107"/>
      <c r="IB542" s="414"/>
      <c r="IC542" s="414"/>
      <c r="ID542" s="108"/>
      <c r="IE542" s="100"/>
      <c r="IF542" s="106"/>
      <c r="IG542" s="107"/>
      <c r="IH542" s="414"/>
      <c r="II542" s="414"/>
      <c r="IJ542" s="108"/>
      <c r="IK542" s="100"/>
      <c r="IL542" s="106"/>
      <c r="IM542" s="107"/>
      <c r="IN542" s="105"/>
    </row>
    <row r="543" spans="1:248" s="92" customFormat="1" ht="15.75" customHeight="1">
      <c r="A543" s="277" t="s">
        <v>178</v>
      </c>
      <c r="B543" s="421" t="str">
        <f t="shared" ref="B543:B557" si="40">IF(H$1=1,I543,J543)</f>
        <v xml:space="preserve">Betriebsmittel/Einrichtungen (Prozeßschritt 9) </v>
      </c>
      <c r="C543" s="422"/>
      <c r="D543" s="422"/>
      <c r="E543" s="422"/>
      <c r="F543" s="423"/>
      <c r="H543" s="646"/>
      <c r="I543" s="97" t="s">
        <v>397</v>
      </c>
      <c r="J543" s="97" t="s">
        <v>398</v>
      </c>
    </row>
    <row r="544" spans="1:248" s="92" customFormat="1" ht="25.5" customHeight="1">
      <c r="A544" s="279" t="s">
        <v>181</v>
      </c>
      <c r="B544" s="408" t="str">
        <f t="shared" si="40"/>
        <v>Werden mit den Fertigungseinrichtungen/Werkzeugen die produktspezifischen Qualitätsforderungen erfüllt?</v>
      </c>
      <c r="C544" s="409"/>
      <c r="D544" s="417"/>
      <c r="E544" s="418"/>
      <c r="F544" s="412"/>
      <c r="H544" s="646"/>
      <c r="I544" s="97" t="s">
        <v>182</v>
      </c>
      <c r="J544" s="97" t="s">
        <v>183</v>
      </c>
    </row>
    <row r="545" spans="1:10" s="102" customFormat="1" ht="46.5" customHeight="1">
      <c r="A545" s="280"/>
      <c r="B545" s="410" t="str">
        <f t="shared" si="40"/>
        <v>­ Maschinen-/Prozeßfähgikeitsnachweise für wichtige Merkmale/
  prozeßbestimmende Parameter
­ Zwangssteuerung/Regelung wichtiger Parameter</v>
      </c>
      <c r="C545" s="411"/>
      <c r="D545" s="419"/>
      <c r="E545" s="420"/>
      <c r="F545" s="413"/>
      <c r="H545" s="650"/>
      <c r="I545" s="97" t="s">
        <v>184</v>
      </c>
      <c r="J545" s="109" t="s">
        <v>185</v>
      </c>
    </row>
    <row r="546" spans="1:10" s="102" customFormat="1" ht="38.25" customHeight="1">
      <c r="A546" s="279" t="s">
        <v>186</v>
      </c>
      <c r="B546" s="408" t="str">
        <f t="shared" si="40"/>
        <v>Können mit den eingesetzten Meß-, und Prüfeinrichtungen die Qualitätsforderungen während der Serienfertigung wirksam überwacht werden?</v>
      </c>
      <c r="C546" s="409"/>
      <c r="D546" s="417"/>
      <c r="E546" s="418"/>
      <c r="F546" s="412"/>
      <c r="H546" s="650"/>
      <c r="I546" s="97" t="s">
        <v>187</v>
      </c>
      <c r="J546" s="97" t="s">
        <v>188</v>
      </c>
    </row>
    <row r="547" spans="1:10" s="102" customFormat="1" ht="38.25" customHeight="1">
      <c r="A547" s="280"/>
      <c r="B547" s="410" t="str">
        <f t="shared" si="40"/>
        <v>­ Meßgenauigkeit/Prüfmittelfähigkeit
­ Datenerfassung und Auswertbarkeit</v>
      </c>
      <c r="C547" s="411"/>
      <c r="D547" s="419"/>
      <c r="E547" s="420"/>
      <c r="F547" s="413"/>
      <c r="H547" s="650"/>
      <c r="I547" s="97" t="s">
        <v>189</v>
      </c>
      <c r="J547" s="109" t="s">
        <v>190</v>
      </c>
    </row>
    <row r="548" spans="1:10" s="102" customFormat="1" ht="12.75" customHeight="1">
      <c r="A548" s="279" t="s">
        <v>191</v>
      </c>
      <c r="B548" s="408" t="str">
        <f t="shared" si="40"/>
        <v>Sind die Arbeits-, und Prüfplätze den Erfordernissen angemessen?</v>
      </c>
      <c r="C548" s="409"/>
      <c r="D548" s="417"/>
      <c r="E548" s="418"/>
      <c r="F548" s="412"/>
      <c r="H548" s="650"/>
      <c r="I548" s="97" t="s">
        <v>192</v>
      </c>
      <c r="J548" s="97" t="s">
        <v>193</v>
      </c>
    </row>
    <row r="549" spans="1:10" s="102" customFormat="1" ht="409.5">
      <c r="A549" s="280"/>
      <c r="B549" s="410" t="str">
        <f t="shared" si="40"/>
        <v>­ Ergonomie
­ Beleuchtung
­ Ordnung und Sauberkeit
- Nacharbeitsplatz</v>
      </c>
      <c r="C549" s="411"/>
      <c r="D549" s="419"/>
      <c r="E549" s="420"/>
      <c r="F549" s="413"/>
      <c r="H549" s="650"/>
      <c r="I549" s="97" t="s">
        <v>194</v>
      </c>
      <c r="J549" s="109" t="s">
        <v>195</v>
      </c>
    </row>
    <row r="550" spans="1:10" s="102" customFormat="1" ht="25.5" customHeight="1">
      <c r="A550" s="279" t="s">
        <v>196</v>
      </c>
      <c r="B550" s="408" t="str">
        <f t="shared" si="40"/>
        <v>Sind in den Fertigungs- und Prüfunterlagen die relevanten Angaben vollständig aufgeführt und sind sie eingehalten?</v>
      </c>
      <c r="C550" s="409"/>
      <c r="D550" s="417"/>
      <c r="E550" s="418"/>
      <c r="F550" s="412"/>
      <c r="H550" s="650"/>
      <c r="I550" s="97" t="s">
        <v>197</v>
      </c>
      <c r="J550" s="97" t="s">
        <v>198</v>
      </c>
    </row>
    <row r="551" spans="1:10" s="102" customFormat="1" ht="89.25" customHeight="1">
      <c r="A551" s="280"/>
      <c r="B551" s="410" t="str">
        <f t="shared" si="40"/>
        <v>­ Prozeßparameter (z. B.: Drücke, Temperaturen, Zeiten,
  Geschwindigkeiten)
­ Prüfvorgaben (wichtige Merkmale, Prüfmittel, Methoden, Prüfhäufigkeiten)
­ Eingriffsgrenzen in Prozeßregelkarten
­ Maschinen- und Prozeßfähigkeitsnachweise</v>
      </c>
      <c r="C551" s="411"/>
      <c r="D551" s="419"/>
      <c r="E551" s="420"/>
      <c r="F551" s="413"/>
      <c r="H551" s="650"/>
      <c r="I551" s="109" t="s">
        <v>199</v>
      </c>
      <c r="J551" s="109" t="s">
        <v>200</v>
      </c>
    </row>
    <row r="552" spans="1:10" s="102" customFormat="1" ht="12.75" customHeight="1">
      <c r="A552" s="279" t="s">
        <v>201</v>
      </c>
      <c r="B552" s="408" t="str">
        <f t="shared" si="40"/>
        <v>Sind für Einstellarbeiten die erforderlichen Hilfsmittel vorhanden?</v>
      </c>
      <c r="C552" s="409"/>
      <c r="D552" s="417"/>
      <c r="E552" s="418"/>
      <c r="F552" s="412"/>
      <c r="H552" s="650"/>
      <c r="I552" s="97" t="s">
        <v>202</v>
      </c>
      <c r="J552" s="97" t="s">
        <v>203</v>
      </c>
    </row>
    <row r="553" spans="1:10" s="102" customFormat="1" ht="340.5" customHeight="1">
      <c r="A553" s="280"/>
      <c r="B553" s="410" t="str">
        <f t="shared" si="40"/>
        <v>­ Einstellpläne
­ Einrichthilfen/Vergleichshilfen</v>
      </c>
      <c r="C553" s="411"/>
      <c r="D553" s="419"/>
      <c r="E553" s="420"/>
      <c r="F553" s="413"/>
      <c r="H553" s="650"/>
      <c r="I553" s="97" t="s">
        <v>204</v>
      </c>
      <c r="J553" s="109" t="s">
        <v>205</v>
      </c>
    </row>
    <row r="554" spans="1:10" s="102" customFormat="1" ht="25.5" customHeight="1">
      <c r="A554" s="279" t="s">
        <v>206</v>
      </c>
      <c r="B554" s="408" t="str">
        <f t="shared" si="40"/>
        <v>Erfolgt eine Freigabe von Fertigungsanläufen und werden Einstelldaten sowie Abweichungen erfaßt?</v>
      </c>
      <c r="C554" s="409"/>
      <c r="D554" s="417"/>
      <c r="E554" s="418"/>
      <c r="F554" s="412"/>
      <c r="H554" s="650"/>
      <c r="I554" s="97" t="s">
        <v>207</v>
      </c>
      <c r="J554" s="97" t="s">
        <v>208</v>
      </c>
    </row>
    <row r="555" spans="1:10" s="102" customFormat="1" ht="89.25" customHeight="1">
      <c r="A555" s="280"/>
      <c r="B555" s="410" t="str">
        <f t="shared" si="40"/>
        <v>­ Neues, geändertes Produkt
­ Stillstand der Einrichtung/Prozeßunterbrechung
­ Reparatur, Werkzeugwechsel
­ Materialwechsel (z. B. Chargenwechsel)
­ Geänderte Fertigungsparameter
­ Ordnung und Sauberkeit am Arbeitsplatz</v>
      </c>
      <c r="C555" s="411"/>
      <c r="D555" s="419"/>
      <c r="E555" s="420"/>
      <c r="F555" s="413"/>
      <c r="H555" s="650"/>
      <c r="I555" s="97" t="s">
        <v>209</v>
      </c>
      <c r="J555" s="97" t="s">
        <v>210</v>
      </c>
    </row>
    <row r="556" spans="1:10" s="102" customFormat="1" ht="25.5" customHeight="1">
      <c r="A556" s="279" t="s">
        <v>211</v>
      </c>
      <c r="B556" s="408" t="str">
        <f t="shared" si="40"/>
        <v>Sind die erforderlichen Korrekturmaßnahmen termingerecht realisiert und auf Wirksamkeit überprüft?</v>
      </c>
      <c r="C556" s="409"/>
      <c r="D556" s="417"/>
      <c r="E556" s="418"/>
      <c r="F556" s="412"/>
      <c r="H556" s="650"/>
      <c r="I556" s="97" t="s">
        <v>234</v>
      </c>
      <c r="J556" s="97" t="s">
        <v>235</v>
      </c>
    </row>
    <row r="557" spans="1:10" s="102" customFormat="1" ht="76.5" customHeight="1">
      <c r="A557" s="280"/>
      <c r="B557" s="410" t="str">
        <f t="shared" si="40"/>
        <v>­ Risikoanalyse (Prozeß-FMEA) Fehleranalysen
­ Verbesserungsprogramme aus Audits
­ Schnittstellengespräche intern/extern
­ Interne Beanstandungen 
­ Kundenbeanstandungen</v>
      </c>
      <c r="C557" s="411"/>
      <c r="D557" s="419"/>
      <c r="E557" s="420"/>
      <c r="F557" s="413"/>
      <c r="H557" s="650"/>
      <c r="I557" s="97" t="s">
        <v>236</v>
      </c>
      <c r="J557" s="109" t="s">
        <v>237</v>
      </c>
    </row>
    <row r="558" spans="1:10" s="92" customFormat="1" ht="15.75" customHeight="1">
      <c r="A558" s="277" t="s">
        <v>238</v>
      </c>
      <c r="B558" s="421" t="str">
        <f t="shared" ref="B558:B568" si="41">IF(H$1=1,I558,J558)</f>
        <v>Transport/Teilehandling/Lagerung/Verpack. (Prozeßschr. 9)</v>
      </c>
      <c r="C558" s="422"/>
      <c r="D558" s="422"/>
      <c r="E558" s="422"/>
      <c r="F558" s="423"/>
      <c r="H558" s="646"/>
      <c r="I558" s="97" t="s">
        <v>399</v>
      </c>
      <c r="J558" s="109" t="s">
        <v>400</v>
      </c>
    </row>
    <row r="559" spans="1:10" s="92" customFormat="1" ht="25.5" customHeight="1">
      <c r="A559" s="279" t="s">
        <v>241</v>
      </c>
      <c r="B559" s="408" t="str">
        <f t="shared" si="41"/>
        <v>Sind die Mengen/Fertigungslosgrößen auf den Bedarf abgestimmt und werden sie gezielt zum nächsten Arbeitsgang weitergeleitet?</v>
      </c>
      <c r="C559" s="409"/>
      <c r="D559" s="417"/>
      <c r="E559" s="418"/>
      <c r="F559" s="412"/>
      <c r="H559" s="646"/>
      <c r="I559" s="97" t="s">
        <v>242</v>
      </c>
      <c r="J559" s="97" t="s">
        <v>243</v>
      </c>
    </row>
    <row r="560" spans="1:10" s="102" customFormat="1" ht="47.25" customHeight="1">
      <c r="A560" s="280"/>
      <c r="B560" s="410" t="str">
        <f t="shared" si="41"/>
        <v xml:space="preserve">­ Ausreichend geeignete Transportmittel
­ Definierte Lagerplätze
­ Nur Weitergabe von i. O. Teilen </v>
      </c>
      <c r="C560" s="411"/>
      <c r="D560" s="419"/>
      <c r="E560" s="420"/>
      <c r="F560" s="413"/>
      <c r="H560" s="650"/>
      <c r="I560" s="97" t="s">
        <v>244</v>
      </c>
      <c r="J560" s="109" t="s">
        <v>245</v>
      </c>
    </row>
    <row r="561" spans="1:10" s="102" customFormat="1" ht="38.25" customHeight="1">
      <c r="A561" s="279" t="s">
        <v>246</v>
      </c>
      <c r="B561" s="408" t="str">
        <f t="shared" si="41"/>
        <v>Werden Produkte/Bauteile zweckentsprechend gelagert und sind die Transportmittel/ Verpackungseinrichtungen auf die speziellen Eigenschaften der Produkt/Bauteile abgestimmt?</v>
      </c>
      <c r="C561" s="409"/>
      <c r="D561" s="417"/>
      <c r="E561" s="418"/>
      <c r="F561" s="412"/>
      <c r="H561" s="650"/>
      <c r="I561" s="97" t="s">
        <v>247</v>
      </c>
      <c r="J561" s="97" t="s">
        <v>248</v>
      </c>
    </row>
    <row r="562" spans="1:10" s="102" customFormat="1" ht="409.5">
      <c r="A562" s="280"/>
      <c r="B562" s="410" t="str">
        <f t="shared" si="41"/>
        <v>­ Lagermengen
­ Schutz vor Beschädigung
­ Ordnung, Sauberkeit, Überfüllung (Lagerplätze, Behälter)
- FiFo</v>
      </c>
      <c r="C562" s="411"/>
      <c r="D562" s="419"/>
      <c r="E562" s="420"/>
      <c r="F562" s="413"/>
      <c r="H562" s="650"/>
      <c r="I562" s="97" t="s">
        <v>249</v>
      </c>
      <c r="J562" s="109" t="s">
        <v>250</v>
      </c>
    </row>
    <row r="563" spans="1:10" s="102" customFormat="1" ht="39" customHeight="1">
      <c r="A563" s="279" t="s">
        <v>251</v>
      </c>
      <c r="B563" s="408" t="str">
        <f t="shared" si="41"/>
        <v>Werden Ausschuß-, Nacharbeits- und Einrichtteile sowie innerbetriebliche Restmengen konsequent separiert und gekennzeichnet?</v>
      </c>
      <c r="C563" s="409"/>
      <c r="D563" s="417"/>
      <c r="E563" s="418"/>
      <c r="F563" s="412"/>
      <c r="H563" s="650"/>
      <c r="I563" s="97" t="s">
        <v>252</v>
      </c>
      <c r="J563" s="97" t="s">
        <v>253</v>
      </c>
    </row>
    <row r="564" spans="1:10" s="102" customFormat="1" ht="86.25" customHeight="1">
      <c r="A564" s="280"/>
      <c r="B564" s="410" t="str">
        <f t="shared" si="41"/>
        <v>­ Sperrlager, Sperrbereiche
­ Gekennzeichnete Behälter für Ausschuß, Nacharbeit und Einrichtteile
­ Fehlerhafte Produkte und Fehlermerkmale
­ Kennzeichnung
­ Definierte Ausschleuse-/Nacharbeitsstationen in der Fertigung</v>
      </c>
      <c r="C564" s="411"/>
      <c r="D564" s="419"/>
      <c r="E564" s="420"/>
      <c r="F564" s="413"/>
      <c r="H564" s="650"/>
      <c r="I564" s="97" t="s">
        <v>254</v>
      </c>
      <c r="J564" s="109" t="s">
        <v>255</v>
      </c>
    </row>
    <row r="565" spans="1:10" s="102" customFormat="1" ht="25.5" customHeight="1">
      <c r="A565" s="279" t="s">
        <v>256</v>
      </c>
      <c r="B565" s="408" t="str">
        <f t="shared" si="41"/>
        <v>Ist der Material- und Teilefluß gegen Vermischung/Verwechslung abgesichert und die Rückverfolgbarkeit gewährleistet?</v>
      </c>
      <c r="C565" s="409"/>
      <c r="D565" s="417"/>
      <c r="E565" s="418"/>
      <c r="F565" s="412"/>
      <c r="H565" s="650"/>
      <c r="I565" s="97" t="s">
        <v>257</v>
      </c>
      <c r="J565" s="97" t="s">
        <v>258</v>
      </c>
    </row>
    <row r="566" spans="1:10" s="102" customFormat="1" ht="102" customHeight="1">
      <c r="A566" s="280"/>
      <c r="B566" s="410" t="str">
        <f t="shared" si="41"/>
        <v>­ Teilekennzeichnung
­ Kennzeichnung des Arbeits-, Prüf- und Verwendungsstatus
­ Chargenkennzeichnung
­ Verfallsdatum
­ Entfernung ungültiger Kennzeichnungen
­ Arbeitspapiere mit Teile-/Produktionsstammdaten.
­ Konstruktionsstand, Vormaterial und Fertigprodukte</v>
      </c>
      <c r="C566" s="411"/>
      <c r="D566" s="419"/>
      <c r="E566" s="420"/>
      <c r="F566" s="413"/>
      <c r="H566" s="650"/>
      <c r="I566" s="97" t="s">
        <v>259</v>
      </c>
      <c r="J566" s="109" t="s">
        <v>260</v>
      </c>
    </row>
    <row r="567" spans="1:10" s="102" customFormat="1" ht="25.5" customHeight="1">
      <c r="A567" s="279" t="s">
        <v>261</v>
      </c>
      <c r="B567" s="408" t="str">
        <f t="shared" si="41"/>
        <v>Werden Werkzeuge, Einrichtungen und Prüfmittel sachgemäß gelagert?</v>
      </c>
      <c r="C567" s="409"/>
      <c r="D567" s="417"/>
      <c r="E567" s="418"/>
      <c r="F567" s="412"/>
      <c r="H567" s="650"/>
      <c r="I567" s="97" t="s">
        <v>262</v>
      </c>
      <c r="J567" s="97" t="s">
        <v>263</v>
      </c>
    </row>
    <row r="568" spans="1:10" s="102" customFormat="1" ht="103.5" customHeight="1">
      <c r="A568" s="280"/>
      <c r="B568" s="410" t="str">
        <f t="shared" si="41"/>
        <v xml:space="preserve">­ Beschädigungssichere Lagerung
­ Ordnung und Sauberkeit
­ Definierter Lagerort
­ Verwaltete Ausgabe
­ Umwelteinflüsse
­ Kennzeichnung
­ Definierter Freigabe- und Änderungsstand. </v>
      </c>
      <c r="C568" s="411"/>
      <c r="D568" s="419"/>
      <c r="E568" s="420"/>
      <c r="F568" s="413"/>
      <c r="H568" s="650"/>
      <c r="I568" s="97" t="s">
        <v>264</v>
      </c>
      <c r="J568" s="109" t="s">
        <v>265</v>
      </c>
    </row>
    <row r="569" spans="1:10" s="92" customFormat="1" ht="15.75" customHeight="1">
      <c r="A569" s="277" t="s">
        <v>266</v>
      </c>
      <c r="B569" s="421" t="str">
        <f t="shared" ref="B569:B581" si="42">IF(H$1=1,I569,J569)</f>
        <v>Fehleranalyse/Korrektur/Kont. Verbesserung (Prozeßschr. 9)</v>
      </c>
      <c r="C569" s="422"/>
      <c r="D569" s="422"/>
      <c r="E569" s="422"/>
      <c r="F569" s="423"/>
      <c r="H569" s="646"/>
      <c r="I569" s="97" t="s">
        <v>401</v>
      </c>
      <c r="J569" s="97" t="s">
        <v>402</v>
      </c>
    </row>
    <row r="570" spans="1:10" s="92" customFormat="1" ht="25.5" customHeight="1">
      <c r="A570" s="279" t="s">
        <v>269</v>
      </c>
      <c r="B570" s="408" t="str">
        <f t="shared" si="42"/>
        <v>Werden Qualitäts- und Prozeßdaten vollständig und auswertbar erfaßt?</v>
      </c>
      <c r="C570" s="409"/>
      <c r="D570" s="417"/>
      <c r="E570" s="418"/>
      <c r="F570" s="412"/>
      <c r="H570" s="646"/>
      <c r="I570" s="97" t="s">
        <v>270</v>
      </c>
      <c r="J570" s="97" t="s">
        <v>271</v>
      </c>
    </row>
    <row r="571" spans="1:10" s="102" customFormat="1" ht="409.5">
      <c r="A571" s="280"/>
      <c r="B571" s="410" t="str">
        <f t="shared" si="42"/>
        <v xml:space="preserve">­ Urwertkarten
­ Fehlersammelkarten 
­ Regelkarten 
­ Datenerfassung </v>
      </c>
      <c r="C571" s="411"/>
      <c r="D571" s="419"/>
      <c r="E571" s="420"/>
      <c r="F571" s="413"/>
      <c r="H571" s="650"/>
      <c r="I571" s="97" t="s">
        <v>272</v>
      </c>
      <c r="J571" s="109" t="s">
        <v>273</v>
      </c>
    </row>
    <row r="572" spans="1:10" s="102" customFormat="1" ht="25.5" customHeight="1">
      <c r="A572" s="279" t="s">
        <v>274</v>
      </c>
      <c r="B572" s="408" t="str">
        <f t="shared" si="42"/>
        <v>Werden die Qualitäts- und Prozeßdaten statistisch ausgewertet und Verbesserungsprogramme daraus abgeleitet?</v>
      </c>
      <c r="C572" s="409"/>
      <c r="D572" s="417"/>
      <c r="E572" s="418"/>
      <c r="F572" s="412"/>
      <c r="H572" s="650"/>
      <c r="I572" s="97" t="s">
        <v>275</v>
      </c>
      <c r="J572" s="97" t="s">
        <v>276</v>
      </c>
    </row>
    <row r="573" spans="1:10" s="102" customFormat="1" ht="377.25" customHeight="1">
      <c r="A573" s="280"/>
      <c r="B573" s="410" t="str">
        <f t="shared" si="42"/>
        <v>­ Prozeßfähigkeiten
­ Fehlerarten/Fehlerhäufigkeiten 
­ Fehlerkosten (Nichtkonformität)
­ Prozeßparameter
­ Ausschuß/Nacharbeit</v>
      </c>
      <c r="C573" s="411"/>
      <c r="D573" s="419"/>
      <c r="E573" s="420"/>
      <c r="F573" s="413"/>
      <c r="H573" s="650"/>
      <c r="I573" s="97" t="s">
        <v>277</v>
      </c>
      <c r="J573" s="109" t="s">
        <v>278</v>
      </c>
    </row>
    <row r="574" spans="1:10" s="102" customFormat="1" ht="39" customHeight="1">
      <c r="A574" s="279" t="s">
        <v>279</v>
      </c>
      <c r="B574" s="408" t="str">
        <f t="shared" si="42"/>
        <v>Werden bei Abweichungen von Produkt- und Prozeßforderungen die Ursachen analysiert und die Korrekturmaßnahmen auf Wirksamkeit überprüft?</v>
      </c>
      <c r="C574" s="409"/>
      <c r="D574" s="417"/>
      <c r="E574" s="418"/>
      <c r="F574" s="412"/>
      <c r="H574" s="650"/>
      <c r="I574" s="97" t="s">
        <v>280</v>
      </c>
      <c r="J574" s="97" t="s">
        <v>281</v>
      </c>
    </row>
    <row r="575" spans="1:10" s="102" customFormat="1" ht="73.5" customHeight="1">
      <c r="A575" s="280"/>
      <c r="B575" s="410" t="str">
        <f t="shared" si="42"/>
        <v>­ Ergänzende Dimensions-, Werkstoff-, Funktions- Dauerprüfungen 
­ Ursachen-/Wirkungsdiagramm
­ FMEA/Fehleranalyse
­ Prozeßfähigkeitsanalyse
­ Q-Zirkel</v>
      </c>
      <c r="C575" s="411"/>
      <c r="D575" s="419"/>
      <c r="E575" s="420"/>
      <c r="F575" s="413"/>
      <c r="H575" s="650"/>
      <c r="I575" s="97" t="s">
        <v>282</v>
      </c>
      <c r="J575" s="109" t="s">
        <v>283</v>
      </c>
    </row>
    <row r="576" spans="1:10" s="102" customFormat="1" ht="12.75" customHeight="1">
      <c r="A576" s="279" t="s">
        <v>284</v>
      </c>
      <c r="B576" s="408" t="str">
        <f t="shared" si="42"/>
        <v>Werden Prozesse und Produkte regelmäßig auditiert?</v>
      </c>
      <c r="C576" s="409"/>
      <c r="D576" s="417"/>
      <c r="E576" s="418"/>
      <c r="F576" s="412"/>
      <c r="H576" s="650"/>
      <c r="I576" s="97" t="s">
        <v>285</v>
      </c>
      <c r="J576" s="97" t="s">
        <v>286</v>
      </c>
    </row>
    <row r="577" spans="1:248" s="102" customFormat="1" ht="135" customHeight="1">
      <c r="A577" s="280"/>
      <c r="B577" s="410" t="str">
        <f t="shared" si="42"/>
        <v>­ Neue Projekte/Prozesse/Produkte
­ Nichterfüllung von Qualitätsforderungen (intern/extern)
­ Nachweisführung der Einhaltung von Qualitätsforderungen
­ Aufzeigen von Verbesserungspotentialen.
­ Kundenforderungen
­ Wichtige Merkmale
­ Funktion
­ Prozeßparameter/-fähigkeiten
­ Festgelegte Prozeß-/Verfahrensabläufe</v>
      </c>
      <c r="C577" s="411"/>
      <c r="D577" s="419"/>
      <c r="E577" s="420"/>
      <c r="F577" s="413"/>
      <c r="H577" s="650"/>
      <c r="I577" s="97" t="s">
        <v>287</v>
      </c>
      <c r="J577" s="109" t="s">
        <v>288</v>
      </c>
    </row>
    <row r="578" spans="1:248" s="102" customFormat="1" ht="12.75" customHeight="1">
      <c r="A578" s="279" t="s">
        <v>289</v>
      </c>
      <c r="B578" s="408" t="str">
        <f t="shared" si="42"/>
        <v>Unterliegen Produkt und Prozeß kontinuierlicher Verbesserung?</v>
      </c>
      <c r="C578" s="409"/>
      <c r="D578" s="417"/>
      <c r="E578" s="418"/>
      <c r="F578" s="412"/>
      <c r="H578" s="650"/>
      <c r="I578" s="97" t="s">
        <v>290</v>
      </c>
      <c r="J578" s="97" t="s">
        <v>291</v>
      </c>
    </row>
    <row r="579" spans="1:248" s="102" customFormat="1" ht="57.75" customHeight="1">
      <c r="A579" s="280"/>
      <c r="B579" s="410" t="str">
        <f t="shared" si="42"/>
        <v>­ Kostenoptimierung
­ Reduzierung von Verschwendung (z. B. Ausschuß und Nacharbeit, 
  Energie und Prozeßstoffe)
­ Verbesserung der Prozeßsicherheit, (z. B. Prozeßablaufanalyse)</v>
      </c>
      <c r="C579" s="411"/>
      <c r="D579" s="419"/>
      <c r="E579" s="420"/>
      <c r="F579" s="413"/>
      <c r="H579" s="650"/>
      <c r="I579" s="97" t="s">
        <v>292</v>
      </c>
      <c r="J579" s="109" t="s">
        <v>293</v>
      </c>
    </row>
    <row r="580" spans="1:248" s="102" customFormat="1" ht="25.5" customHeight="1">
      <c r="A580" s="279" t="s">
        <v>294</v>
      </c>
      <c r="B580" s="408" t="str">
        <f t="shared" si="42"/>
        <v>Sind für Produkt und Prozeß Zielvorgaben vorhanden und wird die Einhaltung überwacht?</v>
      </c>
      <c r="C580" s="409"/>
      <c r="D580" s="417"/>
      <c r="E580" s="418"/>
      <c r="F580" s="412"/>
      <c r="H580" s="650"/>
      <c r="I580" s="97" t="s">
        <v>295</v>
      </c>
      <c r="J580" s="97" t="s">
        <v>296</v>
      </c>
    </row>
    <row r="581" spans="1:248" s="102" customFormat="1" ht="15.75" customHeight="1">
      <c r="A581" s="280"/>
      <c r="B581" s="410" t="str">
        <f t="shared" si="42"/>
        <v>­ Qualitätskennzahlen (z. B. Fehlerraten, Auditergebnisse</v>
      </c>
      <c r="C581" s="411"/>
      <c r="D581" s="419"/>
      <c r="E581" s="420"/>
      <c r="F581" s="413"/>
      <c r="H581" s="650"/>
      <c r="I581" s="97" t="s">
        <v>297</v>
      </c>
      <c r="J581" s="97" t="s">
        <v>298</v>
      </c>
    </row>
    <row r="582" spans="1:248" s="92" customFormat="1" ht="16.5" customHeight="1">
      <c r="A582" s="278"/>
      <c r="B582" s="424"/>
      <c r="C582" s="425"/>
      <c r="D582" s="425"/>
      <c r="E582" s="425"/>
      <c r="F582" s="426"/>
      <c r="H582" s="646"/>
      <c r="I582" s="97"/>
      <c r="J582" s="97"/>
    </row>
    <row r="583" spans="1:248" s="102" customFormat="1" ht="15.75" customHeight="1">
      <c r="A583" s="277" t="s">
        <v>147</v>
      </c>
      <c r="B583" s="415" t="str">
        <f t="shared" ref="B583:B594" si="43">IF(H$1=1,I583,J583)</f>
        <v>Produktion Prozeßschritt 10:</v>
      </c>
      <c r="C583" s="416"/>
      <c r="D583" s="427"/>
      <c r="E583" s="428"/>
      <c r="F583" s="429"/>
      <c r="G583" s="106"/>
      <c r="H583" s="651"/>
      <c r="I583" s="97" t="s">
        <v>403</v>
      </c>
      <c r="J583" s="109" t="s">
        <v>404</v>
      </c>
      <c r="K583" s="100"/>
      <c r="L583" s="106"/>
      <c r="M583" s="107"/>
      <c r="N583" s="414"/>
      <c r="O583" s="414"/>
      <c r="P583" s="108"/>
      <c r="Q583" s="100"/>
      <c r="R583" s="106"/>
      <c r="S583" s="107"/>
      <c r="T583" s="414"/>
      <c r="U583" s="414"/>
      <c r="V583" s="108"/>
      <c r="W583" s="100"/>
      <c r="X583" s="106"/>
      <c r="Y583" s="107"/>
      <c r="Z583" s="414"/>
      <c r="AA583" s="414"/>
      <c r="AB583" s="108"/>
      <c r="AC583" s="100"/>
      <c r="AD583" s="106"/>
      <c r="AE583" s="107"/>
      <c r="AF583" s="414"/>
      <c r="AG583" s="414"/>
      <c r="AH583" s="108"/>
      <c r="AI583" s="100"/>
      <c r="AJ583" s="106"/>
      <c r="AK583" s="107"/>
      <c r="AL583" s="414"/>
      <c r="AM583" s="414"/>
      <c r="AN583" s="108"/>
      <c r="AO583" s="100"/>
      <c r="AP583" s="106"/>
      <c r="AQ583" s="107"/>
      <c r="AR583" s="414"/>
      <c r="AS583" s="414"/>
      <c r="AT583" s="108"/>
      <c r="AU583" s="100"/>
      <c r="AV583" s="106"/>
      <c r="AW583" s="107"/>
      <c r="AX583" s="414"/>
      <c r="AY583" s="414"/>
      <c r="AZ583" s="108"/>
      <c r="BA583" s="100"/>
      <c r="BB583" s="106"/>
      <c r="BC583" s="107"/>
      <c r="BD583" s="414"/>
      <c r="BE583" s="414"/>
      <c r="BF583" s="108"/>
      <c r="BG583" s="100"/>
      <c r="BH583" s="106"/>
      <c r="BI583" s="107"/>
      <c r="BJ583" s="414"/>
      <c r="BK583" s="414"/>
      <c r="BL583" s="108"/>
      <c r="BM583" s="100"/>
      <c r="BN583" s="106"/>
      <c r="BO583" s="107"/>
      <c r="BP583" s="414"/>
      <c r="BQ583" s="414"/>
      <c r="BR583" s="108"/>
      <c r="BS583" s="100"/>
      <c r="BT583" s="106"/>
      <c r="BU583" s="107"/>
      <c r="BV583" s="414"/>
      <c r="BW583" s="414"/>
      <c r="BX583" s="108"/>
      <c r="BY583" s="100"/>
      <c r="BZ583" s="106"/>
      <c r="CA583" s="107"/>
      <c r="CB583" s="414"/>
      <c r="CC583" s="414"/>
      <c r="CD583" s="108"/>
      <c r="CE583" s="100"/>
      <c r="CF583" s="106"/>
      <c r="CG583" s="107"/>
      <c r="CH583" s="414"/>
      <c r="CI583" s="414"/>
      <c r="CJ583" s="108"/>
      <c r="CK583" s="100"/>
      <c r="CL583" s="106"/>
      <c r="CM583" s="107"/>
      <c r="CN583" s="414"/>
      <c r="CO583" s="414"/>
      <c r="CP583" s="108"/>
      <c r="CQ583" s="100"/>
      <c r="CR583" s="106"/>
      <c r="CS583" s="107"/>
      <c r="CT583" s="414"/>
      <c r="CU583" s="414"/>
      <c r="CV583" s="108"/>
      <c r="CW583" s="100"/>
      <c r="CX583" s="106"/>
      <c r="CY583" s="107"/>
      <c r="CZ583" s="414"/>
      <c r="DA583" s="414"/>
      <c r="DB583" s="108"/>
      <c r="DC583" s="100"/>
      <c r="DD583" s="106"/>
      <c r="DE583" s="107"/>
      <c r="DF583" s="414"/>
      <c r="DG583" s="414"/>
      <c r="DH583" s="108"/>
      <c r="DI583" s="100"/>
      <c r="DJ583" s="106"/>
      <c r="DK583" s="107"/>
      <c r="DL583" s="414"/>
      <c r="DM583" s="414"/>
      <c r="DN583" s="108"/>
      <c r="DO583" s="100"/>
      <c r="DP583" s="106"/>
      <c r="DQ583" s="107"/>
      <c r="DR583" s="414"/>
      <c r="DS583" s="414"/>
      <c r="DT583" s="108"/>
      <c r="DU583" s="100"/>
      <c r="DV583" s="106"/>
      <c r="DW583" s="107"/>
      <c r="DX583" s="414"/>
      <c r="DY583" s="414"/>
      <c r="DZ583" s="108"/>
      <c r="EA583" s="100"/>
      <c r="EB583" s="106"/>
      <c r="EC583" s="107"/>
      <c r="ED583" s="414"/>
      <c r="EE583" s="414"/>
      <c r="EF583" s="108"/>
      <c r="EG583" s="100"/>
      <c r="EH583" s="106"/>
      <c r="EI583" s="107"/>
      <c r="EJ583" s="414"/>
      <c r="EK583" s="414"/>
      <c r="EL583" s="108"/>
      <c r="EM583" s="100"/>
      <c r="EN583" s="106"/>
      <c r="EO583" s="107"/>
      <c r="EP583" s="414"/>
      <c r="EQ583" s="414"/>
      <c r="ER583" s="108"/>
      <c r="ES583" s="100"/>
      <c r="ET583" s="106"/>
      <c r="EU583" s="107"/>
      <c r="EV583" s="414"/>
      <c r="EW583" s="414"/>
      <c r="EX583" s="108"/>
      <c r="EY583" s="100"/>
      <c r="EZ583" s="106"/>
      <c r="FA583" s="107"/>
      <c r="FB583" s="414"/>
      <c r="FC583" s="414"/>
      <c r="FD583" s="108"/>
      <c r="FE583" s="100"/>
      <c r="FF583" s="106"/>
      <c r="FG583" s="107"/>
      <c r="FH583" s="414"/>
      <c r="FI583" s="414"/>
      <c r="FJ583" s="108"/>
      <c r="FK583" s="100"/>
      <c r="FL583" s="106"/>
      <c r="FM583" s="107"/>
      <c r="FN583" s="414"/>
      <c r="FO583" s="414"/>
      <c r="FP583" s="108"/>
      <c r="FQ583" s="100"/>
      <c r="FR583" s="106"/>
      <c r="FS583" s="107"/>
      <c r="FT583" s="414"/>
      <c r="FU583" s="414"/>
      <c r="FV583" s="108"/>
      <c r="FW583" s="100"/>
      <c r="FX583" s="106"/>
      <c r="FY583" s="107"/>
      <c r="FZ583" s="414"/>
      <c r="GA583" s="414"/>
      <c r="GB583" s="108"/>
      <c r="GC583" s="100"/>
      <c r="GD583" s="106"/>
      <c r="GE583" s="107"/>
      <c r="GF583" s="414"/>
      <c r="GG583" s="414"/>
      <c r="GH583" s="108"/>
      <c r="GI583" s="100"/>
      <c r="GJ583" s="106"/>
      <c r="GK583" s="107"/>
      <c r="GL583" s="414"/>
      <c r="GM583" s="414"/>
      <c r="GN583" s="108"/>
      <c r="GO583" s="100"/>
      <c r="GP583" s="106"/>
      <c r="GQ583" s="107"/>
      <c r="GR583" s="414"/>
      <c r="GS583" s="414"/>
      <c r="GT583" s="108"/>
      <c r="GU583" s="100"/>
      <c r="GV583" s="106"/>
      <c r="GW583" s="107"/>
      <c r="GX583" s="414"/>
      <c r="GY583" s="414"/>
      <c r="GZ583" s="108"/>
      <c r="HA583" s="100"/>
      <c r="HB583" s="106"/>
      <c r="HC583" s="107"/>
      <c r="HD583" s="414"/>
      <c r="HE583" s="414"/>
      <c r="HF583" s="108"/>
      <c r="HG583" s="100"/>
      <c r="HH583" s="106"/>
      <c r="HI583" s="107"/>
      <c r="HJ583" s="414"/>
      <c r="HK583" s="414"/>
      <c r="HL583" s="108"/>
      <c r="HM583" s="100"/>
      <c r="HN583" s="106"/>
      <c r="HO583" s="107"/>
      <c r="HP583" s="414"/>
      <c r="HQ583" s="414"/>
      <c r="HR583" s="108"/>
      <c r="HS583" s="100"/>
      <c r="HT583" s="106"/>
      <c r="HU583" s="107"/>
      <c r="HV583" s="414"/>
      <c r="HW583" s="414"/>
      <c r="HX583" s="108"/>
      <c r="HY583" s="100"/>
      <c r="HZ583" s="106"/>
      <c r="IA583" s="107"/>
      <c r="IB583" s="414"/>
      <c r="IC583" s="414"/>
      <c r="ID583" s="108"/>
      <c r="IE583" s="100"/>
      <c r="IF583" s="106"/>
      <c r="IG583" s="107"/>
      <c r="IH583" s="414"/>
      <c r="II583" s="414"/>
      <c r="IJ583" s="108"/>
      <c r="IK583" s="100"/>
      <c r="IL583" s="106"/>
      <c r="IM583" s="107"/>
      <c r="IN583" s="105"/>
    </row>
    <row r="584" spans="1:248" s="92" customFormat="1" ht="16.5" customHeight="1">
      <c r="A584" s="278" t="s">
        <v>150</v>
      </c>
      <c r="B584" s="424" t="str">
        <f t="shared" si="43"/>
        <v>Personal/Qualifikation (Prozeßschritt 10)</v>
      </c>
      <c r="C584" s="425"/>
      <c r="D584" s="425"/>
      <c r="E584" s="425"/>
      <c r="F584" s="426"/>
      <c r="H584" s="646"/>
      <c r="I584" s="97" t="s">
        <v>405</v>
      </c>
      <c r="J584" s="97" t="s">
        <v>406</v>
      </c>
    </row>
    <row r="585" spans="1:248" s="92" customFormat="1" ht="25.5" customHeight="1">
      <c r="A585" s="279" t="s">
        <v>153</v>
      </c>
      <c r="B585" s="408" t="str">
        <f t="shared" si="43"/>
        <v>Sind den Mitarbeitern Verantwortung und Befugnisse zur Überwachung der Produkt-/Prozeßqualität übertragen?</v>
      </c>
      <c r="C585" s="409"/>
      <c r="D585" s="417"/>
      <c r="E585" s="418"/>
      <c r="F585" s="412"/>
      <c r="H585" s="646"/>
      <c r="I585" s="97" t="s">
        <v>154</v>
      </c>
      <c r="J585" s="109" t="s">
        <v>155</v>
      </c>
    </row>
    <row r="586" spans="1:248" s="102" customFormat="1" ht="409.5">
      <c r="A586" s="280"/>
      <c r="B586" s="410" t="str">
        <f t="shared" si="43"/>
        <v>­ Werkerselbstprüfung
­ Sperrbefugnis</v>
      </c>
      <c r="C586" s="411"/>
      <c r="D586" s="419"/>
      <c r="E586" s="420"/>
      <c r="F586" s="413"/>
      <c r="H586" s="650"/>
      <c r="I586" s="97" t="s">
        <v>156</v>
      </c>
      <c r="J586" s="97" t="s">
        <v>157</v>
      </c>
    </row>
    <row r="587" spans="1:248" s="102" customFormat="1" ht="25.5" customHeight="1">
      <c r="A587" s="279" t="s">
        <v>158</v>
      </c>
      <c r="B587" s="408" t="str">
        <f t="shared" si="43"/>
        <v>Sind den Mitarbeitern Verantwortung und Befugnisse zu Fertigungseinrichtungen/Fertigungsumfeld übertragen?</v>
      </c>
      <c r="C587" s="409"/>
      <c r="D587" s="417"/>
      <c r="E587" s="418"/>
      <c r="F587" s="412"/>
      <c r="H587" s="650"/>
      <c r="I587" s="97" t="s">
        <v>159</v>
      </c>
      <c r="J587" s="109" t="s">
        <v>160</v>
      </c>
    </row>
    <row r="588" spans="1:248" s="102" customFormat="1" ht="66" customHeight="1">
      <c r="A588" s="280"/>
      <c r="B588" s="410" t="str">
        <f t="shared" si="43"/>
        <v xml:space="preserve">­ Ordnung und Sauberkeit
­ Reparatur und Wartung durchführen bzw. veranlassen
­ Einrichtung und Abgleich von Prüf-/Meßmittel durchführen/ veranlassen. </v>
      </c>
      <c r="C588" s="411"/>
      <c r="D588" s="419"/>
      <c r="E588" s="420"/>
      <c r="F588" s="413"/>
      <c r="H588" s="650"/>
      <c r="I588" s="97" t="s">
        <v>161</v>
      </c>
      <c r="J588" s="97" t="s">
        <v>162</v>
      </c>
    </row>
    <row r="589" spans="1:248" s="102" customFormat="1" ht="25.5" customHeight="1">
      <c r="A589" s="279" t="s">
        <v>163</v>
      </c>
      <c r="B589" s="408" t="str">
        <f t="shared" si="43"/>
        <v>Sind die Mitarbeiter geeignet, die gestellten Aufgaben zu erfüllen und wird deren Qualifikation aufrecht erhalten?</v>
      </c>
      <c r="C589" s="409"/>
      <c r="D589" s="432"/>
      <c r="E589" s="433"/>
      <c r="F589" s="412"/>
      <c r="H589" s="650"/>
      <c r="I589" s="97" t="s">
        <v>164</v>
      </c>
      <c r="J589" s="109" t="s">
        <v>165</v>
      </c>
    </row>
    <row r="590" spans="1:248" s="102" customFormat="1" ht="75" customHeight="1">
      <c r="A590" s="280"/>
      <c r="B590" s="410" t="str">
        <f t="shared" si="43"/>
        <v>­ Einweisungs-/Schulungs-/Qualifikationsnachweise zum Prozeß 
­ Eignungsnachweise (z. B. Schweißerzeugnisse, Sehtest, Staplerschein)
- Q-Matrix
- Schulungsplan</v>
      </c>
      <c r="C590" s="411"/>
      <c r="D590" s="434"/>
      <c r="E590" s="435"/>
      <c r="F590" s="413"/>
      <c r="H590" s="650"/>
      <c r="I590" s="97" t="s">
        <v>166</v>
      </c>
      <c r="J590" s="97" t="s">
        <v>167</v>
      </c>
    </row>
    <row r="591" spans="1:248" s="102" customFormat="1" ht="12.75" customHeight="1">
      <c r="A591" s="279" t="s">
        <v>168</v>
      </c>
      <c r="B591" s="408" t="str">
        <f t="shared" si="43"/>
        <v>Gibt es einen Personaleinsatzplan mit Vertreterregelung?</v>
      </c>
      <c r="C591" s="409"/>
      <c r="D591" s="417"/>
      <c r="E591" s="418"/>
      <c r="F591" s="412"/>
      <c r="H591" s="650"/>
      <c r="I591" s="97" t="s">
        <v>169</v>
      </c>
      <c r="J591" s="109" t="s">
        <v>170</v>
      </c>
    </row>
    <row r="592" spans="1:248" s="102" customFormat="1" ht="15.75" customHeight="1">
      <c r="A592" s="280"/>
      <c r="B592" s="410" t="str">
        <f t="shared" si="43"/>
        <v>- Schichtplan</v>
      </c>
      <c r="C592" s="411"/>
      <c r="D592" s="419"/>
      <c r="E592" s="420"/>
      <c r="F592" s="413"/>
      <c r="H592" s="650"/>
      <c r="I592" s="97" t="s">
        <v>171</v>
      </c>
      <c r="J592" s="97" t="s">
        <v>172</v>
      </c>
    </row>
    <row r="593" spans="1:248" s="102" customFormat="1" ht="25.5" customHeight="1">
      <c r="A593" s="279" t="s">
        <v>173</v>
      </c>
      <c r="B593" s="408" t="str">
        <f t="shared" si="43"/>
        <v>Sind lnstrumentarien zur Steigerung der Mitarbeitermotivation wirksam eingesetzt?</v>
      </c>
      <c r="C593" s="409"/>
      <c r="D593" s="417"/>
      <c r="E593" s="418"/>
      <c r="F593" s="412"/>
      <c r="H593" s="650"/>
      <c r="I593" s="97" t="s">
        <v>174</v>
      </c>
      <c r="J593" s="109" t="s">
        <v>175</v>
      </c>
    </row>
    <row r="594" spans="1:248" s="102" customFormat="1" ht="33" customHeight="1">
      <c r="A594" s="280"/>
      <c r="B594" s="410" t="str">
        <f t="shared" si="43"/>
        <v>­ Qualitätsinformationen (Soll-/Istwerte)
­ Verbesserungsvorschläge</v>
      </c>
      <c r="C594" s="411"/>
      <c r="D594" s="419"/>
      <c r="E594" s="420"/>
      <c r="F594" s="413"/>
      <c r="H594" s="650"/>
      <c r="I594" s="97" t="s">
        <v>176</v>
      </c>
      <c r="J594" s="97" t="s">
        <v>177</v>
      </c>
    </row>
    <row r="595" spans="1:248" s="102" customFormat="1" ht="15.75">
      <c r="A595" s="281"/>
      <c r="B595" s="282"/>
      <c r="C595" s="283"/>
      <c r="D595" s="284"/>
      <c r="E595" s="284"/>
      <c r="F595" s="285"/>
      <c r="G595" s="106"/>
      <c r="H595" s="651"/>
      <c r="I595" s="97"/>
      <c r="J595" s="97"/>
      <c r="K595" s="100"/>
      <c r="L595" s="106"/>
      <c r="M595" s="107"/>
      <c r="N595" s="414"/>
      <c r="O595" s="414"/>
      <c r="P595" s="108"/>
      <c r="Q595" s="100"/>
      <c r="R595" s="106"/>
      <c r="S595" s="107"/>
      <c r="T595" s="414"/>
      <c r="U595" s="414"/>
      <c r="V595" s="108"/>
      <c r="W595" s="100"/>
      <c r="X595" s="106"/>
      <c r="Y595" s="107"/>
      <c r="Z595" s="414"/>
      <c r="AA595" s="414"/>
      <c r="AB595" s="108"/>
      <c r="AC595" s="100"/>
      <c r="AD595" s="106"/>
      <c r="AE595" s="107"/>
      <c r="AF595" s="414"/>
      <c r="AG595" s="414"/>
      <c r="AH595" s="108"/>
      <c r="AI595" s="100"/>
      <c r="AJ595" s="106"/>
      <c r="AK595" s="107"/>
      <c r="AL595" s="414"/>
      <c r="AM595" s="414"/>
      <c r="AN595" s="108"/>
      <c r="AO595" s="100"/>
      <c r="AP595" s="106"/>
      <c r="AQ595" s="107"/>
      <c r="AR595" s="414"/>
      <c r="AS595" s="414"/>
      <c r="AT595" s="108"/>
      <c r="AU595" s="100"/>
      <c r="AV595" s="106"/>
      <c r="AW595" s="107"/>
      <c r="AX595" s="414"/>
      <c r="AY595" s="414"/>
      <c r="AZ595" s="108"/>
      <c r="BA595" s="100"/>
      <c r="BB595" s="106"/>
      <c r="BC595" s="107"/>
      <c r="BD595" s="414"/>
      <c r="BE595" s="414"/>
      <c r="BF595" s="108"/>
      <c r="BG595" s="100"/>
      <c r="BH595" s="106"/>
      <c r="BI595" s="107"/>
      <c r="BJ595" s="414"/>
      <c r="BK595" s="414"/>
      <c r="BL595" s="108"/>
      <c r="BM595" s="100"/>
      <c r="BN595" s="106"/>
      <c r="BO595" s="107"/>
      <c r="BP595" s="414"/>
      <c r="BQ595" s="414"/>
      <c r="BR595" s="108"/>
      <c r="BS595" s="100"/>
      <c r="BT595" s="106"/>
      <c r="BU595" s="107"/>
      <c r="BV595" s="414"/>
      <c r="BW595" s="414"/>
      <c r="BX595" s="108"/>
      <c r="BY595" s="100"/>
      <c r="BZ595" s="106"/>
      <c r="CA595" s="107"/>
      <c r="CB595" s="414"/>
      <c r="CC595" s="414"/>
      <c r="CD595" s="108"/>
      <c r="CE595" s="100"/>
      <c r="CF595" s="106"/>
      <c r="CG595" s="107"/>
      <c r="CH595" s="414"/>
      <c r="CI595" s="414"/>
      <c r="CJ595" s="108"/>
      <c r="CK595" s="100"/>
      <c r="CL595" s="106"/>
      <c r="CM595" s="107"/>
      <c r="CN595" s="414"/>
      <c r="CO595" s="414"/>
      <c r="CP595" s="108"/>
      <c r="CQ595" s="100"/>
      <c r="CR595" s="106"/>
      <c r="CS595" s="107"/>
      <c r="CT595" s="414"/>
      <c r="CU595" s="414"/>
      <c r="CV595" s="108"/>
      <c r="CW595" s="100"/>
      <c r="CX595" s="106"/>
      <c r="CY595" s="107"/>
      <c r="CZ595" s="414"/>
      <c r="DA595" s="414"/>
      <c r="DB595" s="108"/>
      <c r="DC595" s="100"/>
      <c r="DD595" s="106"/>
      <c r="DE595" s="107"/>
      <c r="DF595" s="414"/>
      <c r="DG595" s="414"/>
      <c r="DH595" s="108"/>
      <c r="DI595" s="100"/>
      <c r="DJ595" s="106"/>
      <c r="DK595" s="107"/>
      <c r="DL595" s="414"/>
      <c r="DM595" s="414"/>
      <c r="DN595" s="108"/>
      <c r="DO595" s="100"/>
      <c r="DP595" s="106"/>
      <c r="DQ595" s="107"/>
      <c r="DR595" s="414"/>
      <c r="DS595" s="414"/>
      <c r="DT595" s="108"/>
      <c r="DU595" s="100"/>
      <c r="DV595" s="106"/>
      <c r="DW595" s="107"/>
      <c r="DX595" s="414"/>
      <c r="DY595" s="414"/>
      <c r="DZ595" s="108"/>
      <c r="EA595" s="100"/>
      <c r="EB595" s="106"/>
      <c r="EC595" s="107"/>
      <c r="ED595" s="414"/>
      <c r="EE595" s="414"/>
      <c r="EF595" s="108"/>
      <c r="EG595" s="100"/>
      <c r="EH595" s="106"/>
      <c r="EI595" s="107"/>
      <c r="EJ595" s="414"/>
      <c r="EK595" s="414"/>
      <c r="EL595" s="108"/>
      <c r="EM595" s="100"/>
      <c r="EN595" s="106"/>
      <c r="EO595" s="107"/>
      <c r="EP595" s="414"/>
      <c r="EQ595" s="414"/>
      <c r="ER595" s="108"/>
      <c r="ES595" s="100"/>
      <c r="ET595" s="106"/>
      <c r="EU595" s="107"/>
      <c r="EV595" s="414"/>
      <c r="EW595" s="414"/>
      <c r="EX595" s="108"/>
      <c r="EY595" s="100"/>
      <c r="EZ595" s="106"/>
      <c r="FA595" s="107"/>
      <c r="FB595" s="414"/>
      <c r="FC595" s="414"/>
      <c r="FD595" s="108"/>
      <c r="FE595" s="100"/>
      <c r="FF595" s="106"/>
      <c r="FG595" s="107"/>
      <c r="FH595" s="414"/>
      <c r="FI595" s="414"/>
      <c r="FJ595" s="108"/>
      <c r="FK595" s="100"/>
      <c r="FL595" s="106"/>
      <c r="FM595" s="107"/>
      <c r="FN595" s="414"/>
      <c r="FO595" s="414"/>
      <c r="FP595" s="108"/>
      <c r="FQ595" s="100"/>
      <c r="FR595" s="106"/>
      <c r="FS595" s="107"/>
      <c r="FT595" s="414"/>
      <c r="FU595" s="414"/>
      <c r="FV595" s="108"/>
      <c r="FW595" s="100"/>
      <c r="FX595" s="106"/>
      <c r="FY595" s="107"/>
      <c r="FZ595" s="414"/>
      <c r="GA595" s="414"/>
      <c r="GB595" s="108"/>
      <c r="GC595" s="100"/>
      <c r="GD595" s="106"/>
      <c r="GE595" s="107"/>
      <c r="GF595" s="414"/>
      <c r="GG595" s="414"/>
      <c r="GH595" s="108"/>
      <c r="GI595" s="100"/>
      <c r="GJ595" s="106"/>
      <c r="GK595" s="107"/>
      <c r="GL595" s="414"/>
      <c r="GM595" s="414"/>
      <c r="GN595" s="108"/>
      <c r="GO595" s="100"/>
      <c r="GP595" s="106"/>
      <c r="GQ595" s="107"/>
      <c r="GR595" s="414"/>
      <c r="GS595" s="414"/>
      <c r="GT595" s="108"/>
      <c r="GU595" s="100"/>
      <c r="GV595" s="106"/>
      <c r="GW595" s="107"/>
      <c r="GX595" s="414"/>
      <c r="GY595" s="414"/>
      <c r="GZ595" s="108"/>
      <c r="HA595" s="100"/>
      <c r="HB595" s="106"/>
      <c r="HC595" s="107"/>
      <c r="HD595" s="414"/>
      <c r="HE595" s="414"/>
      <c r="HF595" s="108"/>
      <c r="HG595" s="100"/>
      <c r="HH595" s="106"/>
      <c r="HI595" s="107"/>
      <c r="HJ595" s="414"/>
      <c r="HK595" s="414"/>
      <c r="HL595" s="108"/>
      <c r="HM595" s="100"/>
      <c r="HN595" s="106"/>
      <c r="HO595" s="107"/>
      <c r="HP595" s="414"/>
      <c r="HQ595" s="414"/>
      <c r="HR595" s="108"/>
      <c r="HS595" s="100"/>
      <c r="HT595" s="106"/>
      <c r="HU595" s="107"/>
      <c r="HV595" s="414"/>
      <c r="HW595" s="414"/>
      <c r="HX595" s="108"/>
      <c r="HY595" s="100"/>
      <c r="HZ595" s="106"/>
      <c r="IA595" s="107"/>
      <c r="IB595" s="414"/>
      <c r="IC595" s="414"/>
      <c r="ID595" s="108"/>
      <c r="IE595" s="100"/>
      <c r="IF595" s="106"/>
      <c r="IG595" s="107"/>
      <c r="IH595" s="414"/>
      <c r="II595" s="414"/>
      <c r="IJ595" s="108"/>
      <c r="IK595" s="100"/>
      <c r="IL595" s="106"/>
      <c r="IM595" s="107"/>
      <c r="IN595" s="105"/>
    </row>
    <row r="596" spans="1:248" s="92" customFormat="1" ht="15.75" customHeight="1">
      <c r="A596" s="277" t="s">
        <v>178</v>
      </c>
      <c r="B596" s="421" t="str">
        <f t="shared" ref="B596:B610" si="44">IF(H$1=1,I596,J596)</f>
        <v xml:space="preserve">Betriebsmittel/Einrichtungen (Prozeßschritt 10) </v>
      </c>
      <c r="C596" s="422"/>
      <c r="D596" s="422"/>
      <c r="E596" s="422"/>
      <c r="F596" s="423"/>
      <c r="H596" s="646"/>
      <c r="I596" s="97" t="s">
        <v>407</v>
      </c>
      <c r="J596" s="97" t="s">
        <v>408</v>
      </c>
    </row>
    <row r="597" spans="1:248" s="92" customFormat="1" ht="25.5" customHeight="1">
      <c r="A597" s="279" t="s">
        <v>181</v>
      </c>
      <c r="B597" s="408" t="str">
        <f t="shared" si="44"/>
        <v>Werden mit den Fertigungseinrichtungen/Werkzeugen die produktspezifischen Qualitätsforderungen erfüllt?</v>
      </c>
      <c r="C597" s="409"/>
      <c r="D597" s="417"/>
      <c r="E597" s="418"/>
      <c r="F597" s="412"/>
      <c r="H597" s="646"/>
      <c r="I597" s="97" t="s">
        <v>182</v>
      </c>
      <c r="J597" s="97" t="s">
        <v>183</v>
      </c>
    </row>
    <row r="598" spans="1:248" s="102" customFormat="1" ht="48" customHeight="1">
      <c r="A598" s="280"/>
      <c r="B598" s="410" t="str">
        <f t="shared" si="44"/>
        <v>­ Maschinen-/Prozeßfähgikeitsnachweise für wichtige Merkmale/
  prozeßbestimmende Parameter
­ Zwangssteuerung/Regelung wichtiger Parameter</v>
      </c>
      <c r="C598" s="411"/>
      <c r="D598" s="419"/>
      <c r="E598" s="420"/>
      <c r="F598" s="413"/>
      <c r="H598" s="650"/>
      <c r="I598" s="97" t="s">
        <v>184</v>
      </c>
      <c r="J598" s="109" t="s">
        <v>185</v>
      </c>
    </row>
    <row r="599" spans="1:248" s="102" customFormat="1" ht="38.25" customHeight="1">
      <c r="A599" s="279" t="s">
        <v>186</v>
      </c>
      <c r="B599" s="408" t="str">
        <f t="shared" si="44"/>
        <v>Können mit den eingesetzten Meß-, und Prüfeinrichtungen die Qualitätsforderungen während der Serienfertigung wirksam überwacht werden?</v>
      </c>
      <c r="C599" s="409"/>
      <c r="D599" s="417"/>
      <c r="E599" s="418"/>
      <c r="F599" s="412"/>
      <c r="H599" s="650"/>
      <c r="I599" s="97" t="s">
        <v>187</v>
      </c>
      <c r="J599" s="97" t="s">
        <v>188</v>
      </c>
    </row>
    <row r="600" spans="1:248" s="102" customFormat="1" ht="48.75" customHeight="1">
      <c r="A600" s="280"/>
      <c r="B600" s="410" t="str">
        <f t="shared" si="44"/>
        <v>­ Meßgenauigkeit/Prüfmittelfähigkeit
­ Datenerfassung und Auswertbarkeit</v>
      </c>
      <c r="C600" s="411"/>
      <c r="D600" s="419"/>
      <c r="E600" s="420"/>
      <c r="F600" s="413"/>
      <c r="H600" s="650"/>
      <c r="I600" s="97" t="s">
        <v>189</v>
      </c>
      <c r="J600" s="109" t="s">
        <v>190</v>
      </c>
    </row>
    <row r="601" spans="1:248" s="102" customFormat="1" ht="12.75" customHeight="1">
      <c r="A601" s="279" t="s">
        <v>191</v>
      </c>
      <c r="B601" s="408" t="str">
        <f t="shared" si="44"/>
        <v>Sind die Arbeits-, und Prüfplätze den Erfordernissen angemessen?</v>
      </c>
      <c r="C601" s="409"/>
      <c r="D601" s="417"/>
      <c r="E601" s="418"/>
      <c r="F601" s="412"/>
      <c r="H601" s="650"/>
      <c r="I601" s="97" t="s">
        <v>192</v>
      </c>
      <c r="J601" s="97" t="s">
        <v>193</v>
      </c>
    </row>
    <row r="602" spans="1:248" s="102" customFormat="1" ht="392.25" customHeight="1">
      <c r="A602" s="280"/>
      <c r="B602" s="410" t="str">
        <f t="shared" si="44"/>
        <v>­ Ergonomie
­ Beleuchtung
­ Ordnung und Sauberkeit
- Nacharbeitsplatz</v>
      </c>
      <c r="C602" s="411"/>
      <c r="D602" s="419"/>
      <c r="E602" s="420"/>
      <c r="F602" s="413"/>
      <c r="H602" s="650"/>
      <c r="I602" s="97" t="s">
        <v>194</v>
      </c>
      <c r="J602" s="109" t="s">
        <v>195</v>
      </c>
    </row>
    <row r="603" spans="1:248" s="102" customFormat="1" ht="25.5" customHeight="1">
      <c r="A603" s="279" t="s">
        <v>196</v>
      </c>
      <c r="B603" s="408" t="str">
        <f t="shared" si="44"/>
        <v>Sind in den Fertigungs- und Prüfunterlagen die relevanten Angaben vollständig aufgeführt und sind sie eingehalten?</v>
      </c>
      <c r="C603" s="409"/>
      <c r="D603" s="417"/>
      <c r="E603" s="418"/>
      <c r="F603" s="412"/>
      <c r="H603" s="650"/>
      <c r="I603" s="97" t="s">
        <v>197</v>
      </c>
      <c r="J603" s="97" t="s">
        <v>198</v>
      </c>
    </row>
    <row r="604" spans="1:248" s="102" customFormat="1" ht="90.75" customHeight="1">
      <c r="A604" s="280"/>
      <c r="B604" s="410" t="str">
        <f t="shared" si="44"/>
        <v>­ Prozeßparameter (z. B.: Drücke, Temperaturen, Zeiten,
  Geschwindigkeiten)
­ Prüfvorgaben (wichtige Merkmale, Prüfmittel, Methoden, Prüfhäufigkeiten)
­ Eingriffsgrenzen in Prozeßregelkarten
­ Maschinen- und Prozeßfähigkeitsnachweise</v>
      </c>
      <c r="C604" s="411"/>
      <c r="D604" s="419"/>
      <c r="E604" s="420"/>
      <c r="F604" s="413"/>
      <c r="H604" s="650"/>
      <c r="I604" s="109" t="s">
        <v>199</v>
      </c>
      <c r="J604" s="109" t="s">
        <v>200</v>
      </c>
    </row>
    <row r="605" spans="1:248" s="102" customFormat="1" ht="12.75" customHeight="1">
      <c r="A605" s="279" t="s">
        <v>201</v>
      </c>
      <c r="B605" s="408" t="str">
        <f t="shared" si="44"/>
        <v>Sind für Einstellarbeiten die erforderlichen Hilfsmittel vorhanden?</v>
      </c>
      <c r="C605" s="409"/>
      <c r="D605" s="417"/>
      <c r="E605" s="418"/>
      <c r="F605" s="412"/>
      <c r="H605" s="650"/>
      <c r="I605" s="97" t="s">
        <v>202</v>
      </c>
      <c r="J605" s="97" t="s">
        <v>203</v>
      </c>
    </row>
    <row r="606" spans="1:248" s="102" customFormat="1" ht="353.25" customHeight="1">
      <c r="A606" s="280"/>
      <c r="B606" s="410" t="str">
        <f t="shared" si="44"/>
        <v>­ Einstellpläne
­ Einrichthilfen/Vergleichshilfen</v>
      </c>
      <c r="C606" s="411"/>
      <c r="D606" s="419"/>
      <c r="E606" s="420"/>
      <c r="F606" s="413"/>
      <c r="H606" s="650"/>
      <c r="I606" s="97" t="s">
        <v>204</v>
      </c>
      <c r="J606" s="109" t="s">
        <v>205</v>
      </c>
    </row>
    <row r="607" spans="1:248" s="102" customFormat="1" ht="25.5" customHeight="1">
      <c r="A607" s="279" t="s">
        <v>206</v>
      </c>
      <c r="B607" s="408" t="str">
        <f t="shared" si="44"/>
        <v>Erfolgt eine Freigabe von Fertigungsanläufen und werden Einstelldaten sowie Abweichungen erfaßt?</v>
      </c>
      <c r="C607" s="409"/>
      <c r="D607" s="417"/>
      <c r="E607" s="418"/>
      <c r="F607" s="412"/>
      <c r="H607" s="650"/>
      <c r="I607" s="97" t="s">
        <v>207</v>
      </c>
      <c r="J607" s="97" t="s">
        <v>208</v>
      </c>
    </row>
    <row r="608" spans="1:248" s="102" customFormat="1" ht="90" customHeight="1">
      <c r="A608" s="280"/>
      <c r="B608" s="410" t="str">
        <f t="shared" si="44"/>
        <v>­ Neues, geändertes Produkt
­ Stillstand der Einrichtung/Prozeßunterbrechung
­ Reparatur, Werkzeugwechsel
­ Materialwechsel (z. B. Chargenwechsel)
­ Geänderte Fertigungsparameter
­ Ordnung und Sauberkeit am Arbeitsplatz</v>
      </c>
      <c r="C608" s="411"/>
      <c r="D608" s="419"/>
      <c r="E608" s="420"/>
      <c r="F608" s="413"/>
      <c r="H608" s="650"/>
      <c r="I608" s="97" t="s">
        <v>209</v>
      </c>
      <c r="J608" s="97" t="s">
        <v>210</v>
      </c>
    </row>
    <row r="609" spans="1:10" s="102" customFormat="1" ht="25.5" customHeight="1">
      <c r="A609" s="279" t="s">
        <v>211</v>
      </c>
      <c r="B609" s="408" t="str">
        <f t="shared" si="44"/>
        <v>Sind die erforderlichen Korrekturmaßnahmen termingerecht realisiert und auf Wirksamkeit überprüft?</v>
      </c>
      <c r="C609" s="409"/>
      <c r="D609" s="417"/>
      <c r="E609" s="418"/>
      <c r="F609" s="412"/>
      <c r="H609" s="650"/>
      <c r="I609" s="97" t="s">
        <v>234</v>
      </c>
      <c r="J609" s="97" t="s">
        <v>235</v>
      </c>
    </row>
    <row r="610" spans="1:10" s="102" customFormat="1" ht="71.25" customHeight="1">
      <c r="A610" s="280"/>
      <c r="B610" s="410" t="str">
        <f t="shared" si="44"/>
        <v>­ Risikoanalyse (Prozeß-FMEA) Fehleranalysen
­ Verbesserungsprogramme aus Audits
­ Schnittstellengespräche intern/extern
­ Interne Beanstandungen 
­ Kundenbeanstandungen</v>
      </c>
      <c r="C610" s="411"/>
      <c r="D610" s="419"/>
      <c r="E610" s="420"/>
      <c r="F610" s="413"/>
      <c r="H610" s="650"/>
      <c r="I610" s="97" t="s">
        <v>236</v>
      </c>
      <c r="J610" s="109" t="s">
        <v>237</v>
      </c>
    </row>
    <row r="611" spans="1:10" s="92" customFormat="1" ht="15.75" customHeight="1">
      <c r="A611" s="277" t="s">
        <v>238</v>
      </c>
      <c r="B611" s="421" t="str">
        <f t="shared" ref="B611:B621" si="45">IF(H$1=1,I611,J611)</f>
        <v>Transport/Teilehandling/Lagerung/Verpack. (Prozeßschr. 10)</v>
      </c>
      <c r="C611" s="422"/>
      <c r="D611" s="422"/>
      <c r="E611" s="422"/>
      <c r="F611" s="423"/>
      <c r="H611" s="646"/>
      <c r="I611" s="97" t="s">
        <v>409</v>
      </c>
      <c r="J611" s="109" t="s">
        <v>410</v>
      </c>
    </row>
    <row r="612" spans="1:10" s="92" customFormat="1" ht="27.75" customHeight="1">
      <c r="A612" s="279" t="s">
        <v>241</v>
      </c>
      <c r="B612" s="408" t="str">
        <f t="shared" si="45"/>
        <v>Sind die Mengen/Fertigungslosgrößen auf den Bedarf abgestimmt und werden sie gezielt zum nächsten Arbeitsgang weitergeleitet?</v>
      </c>
      <c r="C612" s="409"/>
      <c r="D612" s="417"/>
      <c r="E612" s="418"/>
      <c r="F612" s="412"/>
      <c r="H612" s="646"/>
      <c r="I612" s="97" t="s">
        <v>242</v>
      </c>
      <c r="J612" s="97" t="s">
        <v>243</v>
      </c>
    </row>
    <row r="613" spans="1:10" s="102" customFormat="1" ht="45" customHeight="1">
      <c r="A613" s="280"/>
      <c r="B613" s="410" t="str">
        <f t="shared" si="45"/>
        <v xml:space="preserve">­ Ausreichend geeignete Transportmittel
­ Definierte Lagerplätze
­ Nur Weitergabe von i. O. Teilen </v>
      </c>
      <c r="C613" s="411"/>
      <c r="D613" s="419"/>
      <c r="E613" s="420"/>
      <c r="F613" s="413"/>
      <c r="H613" s="650"/>
      <c r="I613" s="97" t="s">
        <v>244</v>
      </c>
      <c r="J613" s="109" t="s">
        <v>245</v>
      </c>
    </row>
    <row r="614" spans="1:10" s="102" customFormat="1" ht="38.25" customHeight="1">
      <c r="A614" s="279" t="s">
        <v>246</v>
      </c>
      <c r="B614" s="408" t="str">
        <f t="shared" si="45"/>
        <v>Werden Produkte/Bauteile zweckentsprechend gelagert und sind die Transportmittel/ Verpackungseinrichtungen auf die speziellen Eigenschaften der Produkt/Bauteile abgestimmt?</v>
      </c>
      <c r="C614" s="409"/>
      <c r="D614" s="417"/>
      <c r="E614" s="418"/>
      <c r="F614" s="412"/>
      <c r="H614" s="650"/>
      <c r="I614" s="97" t="s">
        <v>247</v>
      </c>
      <c r="J614" s="97" t="s">
        <v>248</v>
      </c>
    </row>
    <row r="615" spans="1:10" s="102" customFormat="1" ht="409.5">
      <c r="A615" s="280"/>
      <c r="B615" s="410" t="str">
        <f t="shared" si="45"/>
        <v>­ Lagermengen
­ Schutz vor Beschädigung
­ Ordnung, Sauberkeit, Überfüllung (Lagerplätze, Behälter)
- FiFo</v>
      </c>
      <c r="C615" s="411"/>
      <c r="D615" s="419"/>
      <c r="E615" s="420"/>
      <c r="F615" s="413"/>
      <c r="H615" s="650"/>
      <c r="I615" s="97" t="s">
        <v>249</v>
      </c>
      <c r="J615" s="109" t="s">
        <v>250</v>
      </c>
    </row>
    <row r="616" spans="1:10" s="102" customFormat="1" ht="39" customHeight="1">
      <c r="A616" s="279" t="s">
        <v>251</v>
      </c>
      <c r="B616" s="408" t="str">
        <f t="shared" si="45"/>
        <v>Werden Ausschuß-, Nacharbeits- und Einrichtteile sowie innerbetriebliche Restmengen konsequent separiert und gekennzeichnet?</v>
      </c>
      <c r="C616" s="409"/>
      <c r="D616" s="417"/>
      <c r="E616" s="418"/>
      <c r="F616" s="412"/>
      <c r="H616" s="650"/>
      <c r="I616" s="97" t="s">
        <v>252</v>
      </c>
      <c r="J616" s="97" t="s">
        <v>253</v>
      </c>
    </row>
    <row r="617" spans="1:10" s="102" customFormat="1" ht="87.75" customHeight="1">
      <c r="A617" s="280"/>
      <c r="B617" s="410" t="str">
        <f t="shared" si="45"/>
        <v>­ Sperrlager, Sperrbereiche
­ Gekennzeichnete Behälter für Ausschuß, Nacharbeit und Einrichtteile
­ Fehlerhafte Produkte und Fehlermerkmale
­ Kennzeichnung
­ Definierte Ausschleuse-/Nacharbeitsstationen in der Fertigung</v>
      </c>
      <c r="C617" s="411"/>
      <c r="D617" s="419"/>
      <c r="E617" s="420"/>
      <c r="F617" s="413"/>
      <c r="H617" s="650"/>
      <c r="I617" s="97" t="s">
        <v>254</v>
      </c>
      <c r="J617" s="109" t="s">
        <v>255</v>
      </c>
    </row>
    <row r="618" spans="1:10" s="102" customFormat="1" ht="25.5" customHeight="1">
      <c r="A618" s="279" t="s">
        <v>256</v>
      </c>
      <c r="B618" s="408" t="str">
        <f t="shared" si="45"/>
        <v>Ist der Material- und Teilefluß gegen Vermischung/Verwechslung abgesichert und die Rückverfolgbarkeit gewährleistet?</v>
      </c>
      <c r="C618" s="409"/>
      <c r="D618" s="417"/>
      <c r="E618" s="418"/>
      <c r="F618" s="412"/>
      <c r="H618" s="650"/>
      <c r="I618" s="97" t="s">
        <v>257</v>
      </c>
      <c r="J618" s="97" t="s">
        <v>258</v>
      </c>
    </row>
    <row r="619" spans="1:10" s="102" customFormat="1" ht="105" customHeight="1">
      <c r="A619" s="280"/>
      <c r="B619" s="410" t="str">
        <f t="shared" si="45"/>
        <v>­ Teilekennzeichnung
­ Kennzeichnung des Arbeits-, Prüf- und Verwendungsstatus
­ Chargenkennzeichnung
­ Verfallsdatum
­ Entfernung ungültiger Kennzeichnungen
­ Arbeitspapiere mit Teile-/Produktionsstammdaten.
­ Konstruktionsstand, Vormaterial und Fertigprodukte</v>
      </c>
      <c r="C619" s="411"/>
      <c r="D619" s="419"/>
      <c r="E619" s="420"/>
      <c r="F619" s="413"/>
      <c r="H619" s="650"/>
      <c r="I619" s="97" t="s">
        <v>259</v>
      </c>
      <c r="J619" s="109" t="s">
        <v>260</v>
      </c>
    </row>
    <row r="620" spans="1:10" s="102" customFormat="1" ht="25.5" customHeight="1">
      <c r="A620" s="279" t="s">
        <v>261</v>
      </c>
      <c r="B620" s="408" t="str">
        <f t="shared" si="45"/>
        <v>Werden Werkzeuge, Einrichtungen und Prüfmittel sachgemäß gelagert?</v>
      </c>
      <c r="C620" s="409"/>
      <c r="D620" s="417"/>
      <c r="E620" s="418"/>
      <c r="F620" s="412"/>
      <c r="H620" s="650"/>
      <c r="I620" s="97" t="s">
        <v>262</v>
      </c>
      <c r="J620" s="97" t="s">
        <v>263</v>
      </c>
    </row>
    <row r="621" spans="1:10" s="102" customFormat="1" ht="102" customHeight="1">
      <c r="A621" s="280"/>
      <c r="B621" s="410" t="str">
        <f t="shared" si="45"/>
        <v xml:space="preserve">­ Beschädigungssichere Lagerung
­ Ordnung und Sauberkeit
­ Definierter Lagerort
­ Verwaltete Ausgabe
­ Umwelteinflüsse
­ Kennzeichnung
­ Definierter Freigabe- und Änderungsstand. </v>
      </c>
      <c r="C621" s="411"/>
      <c r="D621" s="419"/>
      <c r="E621" s="420"/>
      <c r="F621" s="413"/>
      <c r="H621" s="650"/>
      <c r="I621" s="97" t="s">
        <v>264</v>
      </c>
      <c r="J621" s="109" t="s">
        <v>265</v>
      </c>
    </row>
    <row r="622" spans="1:10" s="92" customFormat="1" ht="15.75" customHeight="1">
      <c r="A622" s="277" t="s">
        <v>266</v>
      </c>
      <c r="B622" s="421" t="str">
        <f t="shared" ref="B622:B634" si="46">IF(H$1=1,I622,J622)</f>
        <v>Fehleranalyse/Korrektur/Kont. Verbesserung (Prozeßschr. 10)</v>
      </c>
      <c r="C622" s="422"/>
      <c r="D622" s="422"/>
      <c r="E622" s="422"/>
      <c r="F622" s="423"/>
      <c r="H622" s="646"/>
      <c r="I622" s="97" t="s">
        <v>411</v>
      </c>
      <c r="J622" s="97" t="s">
        <v>412</v>
      </c>
    </row>
    <row r="623" spans="1:10" s="92" customFormat="1" ht="25.5" customHeight="1">
      <c r="A623" s="279" t="s">
        <v>269</v>
      </c>
      <c r="B623" s="408" t="str">
        <f t="shared" si="46"/>
        <v>Werden Qualitäts- und Prozeßdaten vollständig und auswertbar erfaßt?</v>
      </c>
      <c r="C623" s="409"/>
      <c r="D623" s="417"/>
      <c r="E623" s="418"/>
      <c r="F623" s="412"/>
      <c r="H623" s="646"/>
      <c r="I623" s="97" t="s">
        <v>270</v>
      </c>
      <c r="J623" s="97" t="s">
        <v>271</v>
      </c>
    </row>
    <row r="624" spans="1:10" s="102" customFormat="1" ht="323.25" customHeight="1">
      <c r="A624" s="280"/>
      <c r="B624" s="410" t="str">
        <f t="shared" si="46"/>
        <v xml:space="preserve">­ Urwertkarten
­ Fehlersammelkarten 
­ Regelkarten 
­ Datenerfassung </v>
      </c>
      <c r="C624" s="411"/>
      <c r="D624" s="419"/>
      <c r="E624" s="420"/>
      <c r="F624" s="413"/>
      <c r="H624" s="650"/>
      <c r="I624" s="97" t="s">
        <v>272</v>
      </c>
      <c r="J624" s="109" t="s">
        <v>273</v>
      </c>
    </row>
    <row r="625" spans="1:10" s="102" customFormat="1" ht="25.5" customHeight="1">
      <c r="A625" s="279" t="s">
        <v>274</v>
      </c>
      <c r="B625" s="408" t="str">
        <f t="shared" si="46"/>
        <v>Werden die Qualitäts- und Prozeßdaten statistisch ausgewertet und Verbesserungsprogramme daraus abgeleitet?</v>
      </c>
      <c r="C625" s="409"/>
      <c r="D625" s="417"/>
      <c r="E625" s="418"/>
      <c r="F625" s="412"/>
      <c r="H625" s="650"/>
      <c r="I625" s="97" t="s">
        <v>275</v>
      </c>
      <c r="J625" s="97" t="s">
        <v>276</v>
      </c>
    </row>
    <row r="626" spans="1:10" s="102" customFormat="1" ht="324" customHeight="1">
      <c r="A626" s="280"/>
      <c r="B626" s="410" t="str">
        <f t="shared" si="46"/>
        <v>­ Prozeßfähigkeiten
­ Fehlerarten/Fehlerhäufigkeiten 
­ Fehlerkosten (Nichtkonformität)
­ Prozeßparameter
­ Ausschuß/Nacharbeit</v>
      </c>
      <c r="C626" s="411"/>
      <c r="D626" s="419"/>
      <c r="E626" s="420"/>
      <c r="F626" s="413"/>
      <c r="H626" s="650"/>
      <c r="I626" s="97" t="s">
        <v>277</v>
      </c>
      <c r="J626" s="109" t="s">
        <v>278</v>
      </c>
    </row>
    <row r="627" spans="1:10" s="102" customFormat="1" ht="38.25" customHeight="1">
      <c r="A627" s="279" t="s">
        <v>279</v>
      </c>
      <c r="B627" s="408" t="str">
        <f t="shared" si="46"/>
        <v>Werden bei Abweichungen von Produkt- und Prozeßforderungen die Ursachen analysiert und die Korrekturmaßnahmen auf Wirksamkeit überprüft?</v>
      </c>
      <c r="C627" s="409"/>
      <c r="D627" s="417"/>
      <c r="E627" s="418"/>
      <c r="F627" s="412"/>
      <c r="H627" s="650"/>
      <c r="I627" s="97" t="s">
        <v>280</v>
      </c>
      <c r="J627" s="97" t="s">
        <v>281</v>
      </c>
    </row>
    <row r="628" spans="1:10" s="102" customFormat="1" ht="74.25" customHeight="1">
      <c r="A628" s="280"/>
      <c r="B628" s="410" t="str">
        <f t="shared" si="46"/>
        <v>­ Ergänzende Dimensions-, Werkstoff-, Funktions- Dauerprüfungen 
­ Ursachen-/Wirkungsdiagramm
­ FMEA/Fehleranalyse
­ Prozeßfähigkeitsanalyse
­ Q-Zirkel</v>
      </c>
      <c r="C628" s="411"/>
      <c r="D628" s="419"/>
      <c r="E628" s="420"/>
      <c r="F628" s="413"/>
      <c r="H628" s="650"/>
      <c r="I628" s="97" t="s">
        <v>282</v>
      </c>
      <c r="J628" s="109" t="s">
        <v>283</v>
      </c>
    </row>
    <row r="629" spans="1:10" s="102" customFormat="1" ht="12.75" customHeight="1">
      <c r="A629" s="279" t="s">
        <v>284</v>
      </c>
      <c r="B629" s="408" t="str">
        <f t="shared" si="46"/>
        <v>Werden Prozesse und Produkte regelmäßig auditiert?</v>
      </c>
      <c r="C629" s="409"/>
      <c r="D629" s="417"/>
      <c r="E629" s="418"/>
      <c r="F629" s="412"/>
      <c r="H629" s="650"/>
      <c r="I629" s="97" t="s">
        <v>285</v>
      </c>
      <c r="J629" s="97" t="s">
        <v>286</v>
      </c>
    </row>
    <row r="630" spans="1:10" s="102" customFormat="1" ht="130.5" customHeight="1">
      <c r="A630" s="280"/>
      <c r="B630" s="410" t="str">
        <f t="shared" si="46"/>
        <v>­ Neue Projekte/Prozesse/Produkte
­ Nichterfüllung von Qualitätsforderungen (intern/extern)
­ Nachweisführung der Einhaltung von Qualitätsforderungen
­ Aufzeigen von Verbesserungspotentialen.
­ Kundenforderungen
­ Wichtige Merkmale
­ Funktion
­ Prozeßparameter/-fähigkeiten
­ Festgelegte Prozeß-/Verfahrensabläufe</v>
      </c>
      <c r="C630" s="411"/>
      <c r="D630" s="419"/>
      <c r="E630" s="420"/>
      <c r="F630" s="413"/>
      <c r="H630" s="650"/>
      <c r="I630" s="97" t="s">
        <v>287</v>
      </c>
      <c r="J630" s="109" t="s">
        <v>288</v>
      </c>
    </row>
    <row r="631" spans="1:10" s="102" customFormat="1" ht="12.75" customHeight="1">
      <c r="A631" s="279" t="s">
        <v>289</v>
      </c>
      <c r="B631" s="408" t="str">
        <f t="shared" si="46"/>
        <v>Unterliegen Produkt und Prozeß kontinuierlicher Verbesserung?</v>
      </c>
      <c r="C631" s="409"/>
      <c r="D631" s="417"/>
      <c r="E631" s="418"/>
      <c r="F631" s="412"/>
      <c r="H631" s="650"/>
      <c r="I631" s="97" t="s">
        <v>290</v>
      </c>
      <c r="J631" s="97" t="s">
        <v>291</v>
      </c>
    </row>
    <row r="632" spans="1:10" s="102" customFormat="1" ht="75" customHeight="1">
      <c r="A632" s="280"/>
      <c r="B632" s="410" t="str">
        <f t="shared" si="46"/>
        <v>­ Kostenoptimierung
­ Reduzierung von Verschwendung (z. B. Ausschuß und Nacharbeit, 
  Energie und Prozeßstoffe)
­ Verbesserung der Prozeßsicherheit, (z. B. Prozeßablaufanalyse)</v>
      </c>
      <c r="C632" s="411"/>
      <c r="D632" s="419"/>
      <c r="E632" s="420"/>
      <c r="F632" s="413"/>
      <c r="H632" s="650"/>
      <c r="I632" s="97" t="s">
        <v>292</v>
      </c>
      <c r="J632" s="109" t="s">
        <v>293</v>
      </c>
    </row>
    <row r="633" spans="1:10" s="102" customFormat="1" ht="25.5" customHeight="1">
      <c r="A633" s="279" t="s">
        <v>294</v>
      </c>
      <c r="B633" s="408" t="str">
        <f t="shared" si="46"/>
        <v>Sind für Produkt und Prozeß Zielvorgaben vorhanden und wird die Einhaltung überwacht?</v>
      </c>
      <c r="C633" s="409"/>
      <c r="D633" s="417"/>
      <c r="E633" s="418"/>
      <c r="F633" s="412"/>
      <c r="H633" s="650"/>
      <c r="I633" s="97" t="s">
        <v>295</v>
      </c>
      <c r="J633" s="97" t="s">
        <v>296</v>
      </c>
    </row>
    <row r="634" spans="1:10" s="102" customFormat="1" ht="20.25" customHeight="1">
      <c r="A634" s="280"/>
      <c r="B634" s="410" t="str">
        <f t="shared" si="46"/>
        <v>­ Qualitätskennzahlen (z. B. Fehlerraten, Auditergebnisse</v>
      </c>
      <c r="C634" s="411"/>
      <c r="D634" s="419"/>
      <c r="E634" s="420"/>
      <c r="F634" s="413"/>
      <c r="H634" s="650"/>
      <c r="I634" s="97" t="s">
        <v>297</v>
      </c>
      <c r="J634" s="97" t="s">
        <v>298</v>
      </c>
    </row>
    <row r="635" spans="1:10">
      <c r="A635" s="110"/>
      <c r="B635" s="111"/>
      <c r="C635" s="112"/>
      <c r="D635" s="31"/>
      <c r="E635" s="113"/>
      <c r="F635" s="114"/>
      <c r="I635" s="97"/>
      <c r="J635" s="97"/>
    </row>
    <row r="636" spans="1:10">
      <c r="F636" s="101">
        <v>0</v>
      </c>
      <c r="I636" s="97"/>
      <c r="J636" s="109"/>
    </row>
    <row r="637" spans="1:10">
      <c r="F637" s="101">
        <v>4</v>
      </c>
      <c r="I637" s="97"/>
      <c r="J637" s="97"/>
    </row>
    <row r="638" spans="1:10">
      <c r="F638" s="101">
        <v>6</v>
      </c>
      <c r="I638" s="97"/>
      <c r="J638" s="109"/>
    </row>
    <row r="639" spans="1:10">
      <c r="F639" s="101">
        <v>8</v>
      </c>
      <c r="I639" s="97"/>
      <c r="J639" s="97"/>
    </row>
    <row r="640" spans="1:10">
      <c r="F640" s="101">
        <v>10</v>
      </c>
      <c r="I640" s="97"/>
      <c r="J640" s="109"/>
    </row>
    <row r="641" spans="6:10">
      <c r="F641" s="101" t="s">
        <v>592</v>
      </c>
      <c r="I641" s="97"/>
      <c r="J641" s="97"/>
    </row>
    <row r="642" spans="6:10">
      <c r="I642" s="97"/>
      <c r="J642" s="109"/>
    </row>
    <row r="643" spans="6:10">
      <c r="I643" s="97"/>
      <c r="J643" s="97"/>
    </row>
    <row r="644" spans="6:10">
      <c r="I644" s="97"/>
      <c r="J644" s="109"/>
    </row>
    <row r="645" spans="6:10">
      <c r="I645" s="97"/>
      <c r="J645" s="97"/>
    </row>
    <row r="646" spans="6:10">
      <c r="I646" s="97"/>
      <c r="J646" s="109"/>
    </row>
  </sheetData>
  <sheetProtection password="DEC5" sheet="1" objects="1" scenarios="1" selectLockedCells="1"/>
  <mergeCells count="2182">
    <mergeCell ref="GL595:GM595"/>
    <mergeCell ref="GR595:GS595"/>
    <mergeCell ref="FB595:FC595"/>
    <mergeCell ref="FH595:FI595"/>
    <mergeCell ref="FN595:FO595"/>
    <mergeCell ref="FT595:FU595"/>
    <mergeCell ref="CT595:CU595"/>
    <mergeCell ref="CZ595:DA595"/>
    <mergeCell ref="BJ595:BK595"/>
    <mergeCell ref="BP595:BQ595"/>
    <mergeCell ref="BV595:BW595"/>
    <mergeCell ref="CB595:CC595"/>
    <mergeCell ref="DR542:DS542"/>
    <mergeCell ref="DX542:DY542"/>
    <mergeCell ref="DL542:DM542"/>
    <mergeCell ref="CT542:CU542"/>
    <mergeCell ref="CZ542:DA542"/>
    <mergeCell ref="DF542:DG542"/>
    <mergeCell ref="D155:E156"/>
    <mergeCell ref="F149:F150"/>
    <mergeCell ref="D149:E150"/>
    <mergeCell ref="D153:E154"/>
    <mergeCell ref="F151:F152"/>
    <mergeCell ref="F153:F154"/>
    <mergeCell ref="F141:F142"/>
    <mergeCell ref="B142:C142"/>
    <mergeCell ref="D141:E142"/>
    <mergeCell ref="D143:E144"/>
    <mergeCell ref="B144:C144"/>
    <mergeCell ref="F143:F144"/>
    <mergeCell ref="B141:C141"/>
    <mergeCell ref="B143:C143"/>
    <mergeCell ref="FZ595:GA595"/>
    <mergeCell ref="CH595:CI595"/>
    <mergeCell ref="F155:F156"/>
    <mergeCell ref="DR595:DS595"/>
    <mergeCell ref="DX595:DY595"/>
    <mergeCell ref="FB530:FC530"/>
    <mergeCell ref="FH530:FI530"/>
    <mergeCell ref="FH490:FI490"/>
    <mergeCell ref="FN490:FO490"/>
    <mergeCell ref="FT490:FU490"/>
    <mergeCell ref="FZ490:GA490"/>
    <mergeCell ref="EJ490:EK490"/>
    <mergeCell ref="EP490:EQ490"/>
    <mergeCell ref="EV490:EW490"/>
    <mergeCell ref="B489:C489"/>
    <mergeCell ref="N478:O478"/>
    <mergeCell ref="T478:U478"/>
    <mergeCell ref="B484:C484"/>
    <mergeCell ref="IB542:IC542"/>
    <mergeCell ref="IH542:II542"/>
    <mergeCell ref="EV542:EW542"/>
    <mergeCell ref="FB542:FC542"/>
    <mergeCell ref="HD542:HE542"/>
    <mergeCell ref="HJ542:HK542"/>
    <mergeCell ref="HP542:HQ542"/>
    <mergeCell ref="HV542:HW542"/>
    <mergeCell ref="GF542:GG542"/>
    <mergeCell ref="GL542:GM542"/>
    <mergeCell ref="GR542:GS542"/>
    <mergeCell ref="GX542:GY542"/>
    <mergeCell ref="FH542:FI542"/>
    <mergeCell ref="FN542:FO542"/>
    <mergeCell ref="ED542:EE542"/>
    <mergeCell ref="FT542:FU542"/>
    <mergeCell ref="GR530:GS530"/>
    <mergeCell ref="FN530:FO530"/>
    <mergeCell ref="FT530:FU530"/>
    <mergeCell ref="HV530:HW530"/>
    <mergeCell ref="IB530:IC530"/>
    <mergeCell ref="IH530:II530"/>
    <mergeCell ref="GX530:GY530"/>
    <mergeCell ref="HD530:HE530"/>
    <mergeCell ref="HJ530:HK530"/>
    <mergeCell ref="HP530:HQ530"/>
    <mergeCell ref="FZ530:GA530"/>
    <mergeCell ref="IB490:IC490"/>
    <mergeCell ref="IH490:II490"/>
    <mergeCell ref="HD490:HE490"/>
    <mergeCell ref="HJ490:HK490"/>
    <mergeCell ref="HP490:HQ490"/>
    <mergeCell ref="HV490:HW490"/>
    <mergeCell ref="GF490:GG490"/>
    <mergeCell ref="GL490:GM490"/>
    <mergeCell ref="GR490:GS490"/>
    <mergeCell ref="GX490:GY490"/>
    <mergeCell ref="CH530:CI530"/>
    <mergeCell ref="CN530:CO530"/>
    <mergeCell ref="DL490:DM490"/>
    <mergeCell ref="DR490:DS490"/>
    <mergeCell ref="T490:U490"/>
    <mergeCell ref="Z490:AA490"/>
    <mergeCell ref="B495:C495"/>
    <mergeCell ref="B492:C492"/>
    <mergeCell ref="D492:E493"/>
    <mergeCell ref="B491:F491"/>
    <mergeCell ref="B505:C505"/>
    <mergeCell ref="F496:F497"/>
    <mergeCell ref="B497:C497"/>
    <mergeCell ref="B500:C500"/>
    <mergeCell ref="D500:E501"/>
    <mergeCell ref="F500:F501"/>
    <mergeCell ref="B501:C501"/>
    <mergeCell ref="B498:C498"/>
    <mergeCell ref="D509:E510"/>
    <mergeCell ref="F509:F510"/>
    <mergeCell ref="B510:C510"/>
    <mergeCell ref="B508:C508"/>
    <mergeCell ref="AF490:AG490"/>
    <mergeCell ref="AL490:AM490"/>
    <mergeCell ref="AR490:AS490"/>
    <mergeCell ref="AX490:AY490"/>
    <mergeCell ref="BD490:BE490"/>
    <mergeCell ref="BJ490:BK490"/>
    <mergeCell ref="CB490:CC490"/>
    <mergeCell ref="CH490:CI490"/>
    <mergeCell ref="BP490:BQ490"/>
    <mergeCell ref="BV490:BW490"/>
    <mergeCell ref="F492:F493"/>
    <mergeCell ref="B493:C493"/>
    <mergeCell ref="B477:F477"/>
    <mergeCell ref="D475:E476"/>
    <mergeCell ref="N490:O490"/>
    <mergeCell ref="B478:C478"/>
    <mergeCell ref="D478:F478"/>
    <mergeCell ref="F475:F476"/>
    <mergeCell ref="B476:C476"/>
    <mergeCell ref="FB490:FC490"/>
    <mergeCell ref="DX490:DY490"/>
    <mergeCell ref="ED490:EE490"/>
    <mergeCell ref="CN490:CO490"/>
    <mergeCell ref="CT490:CU490"/>
    <mergeCell ref="CZ490:DA490"/>
    <mergeCell ref="DF490:DG490"/>
    <mergeCell ref="DL436:DM436"/>
    <mergeCell ref="FN436:FO436"/>
    <mergeCell ref="FT436:FU436"/>
    <mergeCell ref="FZ436:GA436"/>
    <mergeCell ref="GF436:GG436"/>
    <mergeCell ref="EP436:EQ436"/>
    <mergeCell ref="B423:F423"/>
    <mergeCell ref="B429:C429"/>
    <mergeCell ref="B433:C433"/>
    <mergeCell ref="F430:F431"/>
    <mergeCell ref="BP436:BQ436"/>
    <mergeCell ref="AF436:AG436"/>
    <mergeCell ref="AL436:AM436"/>
    <mergeCell ref="AR436:AS436"/>
    <mergeCell ref="AX436:AY436"/>
    <mergeCell ref="BD436:BE436"/>
    <mergeCell ref="BJ436:BK436"/>
    <mergeCell ref="D426:E427"/>
    <mergeCell ref="B442:C442"/>
    <mergeCell ref="D442:E443"/>
    <mergeCell ref="F442:F443"/>
    <mergeCell ref="B443:C443"/>
    <mergeCell ref="B444:C444"/>
    <mergeCell ref="D444:E445"/>
    <mergeCell ref="B437:F437"/>
    <mergeCell ref="IB436:IC436"/>
    <mergeCell ref="GL436:GM436"/>
    <mergeCell ref="GR436:GS436"/>
    <mergeCell ref="GX436:GY436"/>
    <mergeCell ref="HD436:HE436"/>
    <mergeCell ref="HV424:HW424"/>
    <mergeCell ref="IB424:IC424"/>
    <mergeCell ref="GL424:GM424"/>
    <mergeCell ref="GR424:GS424"/>
    <mergeCell ref="EV436:EW436"/>
    <mergeCell ref="FB436:FC436"/>
    <mergeCell ref="FH436:FI436"/>
    <mergeCell ref="HJ436:HK436"/>
    <mergeCell ref="HP436:HQ436"/>
    <mergeCell ref="HV436:HW436"/>
    <mergeCell ref="IH436:II436"/>
    <mergeCell ref="CB436:CC436"/>
    <mergeCell ref="CH436:CI436"/>
    <mergeCell ref="CN436:CO436"/>
    <mergeCell ref="CH424:CI424"/>
    <mergeCell ref="DR436:DS436"/>
    <mergeCell ref="IH424:II424"/>
    <mergeCell ref="GX424:GY424"/>
    <mergeCell ref="HD424:HE424"/>
    <mergeCell ref="HJ424:HK424"/>
    <mergeCell ref="HP424:HQ424"/>
    <mergeCell ref="FZ424:GA424"/>
    <mergeCell ref="GF424:GG424"/>
    <mergeCell ref="EP424:EQ424"/>
    <mergeCell ref="EV424:EW424"/>
    <mergeCell ref="FB424:FC424"/>
    <mergeCell ref="FH424:FI424"/>
    <mergeCell ref="IH383:II383"/>
    <mergeCell ref="HV383:HW383"/>
    <mergeCell ref="IB383:IC383"/>
    <mergeCell ref="HJ383:HK383"/>
    <mergeCell ref="HP383:HQ383"/>
    <mergeCell ref="DF383:DG383"/>
    <mergeCell ref="DL383:DM383"/>
    <mergeCell ref="DR383:DS383"/>
    <mergeCell ref="DX383:DY383"/>
    <mergeCell ref="GL383:GM383"/>
    <mergeCell ref="ED383:EE383"/>
    <mergeCell ref="GF383:GG383"/>
    <mergeCell ref="EJ383:EK383"/>
    <mergeCell ref="EP383:EQ383"/>
    <mergeCell ref="EV383:EW383"/>
    <mergeCell ref="N383:O383"/>
    <mergeCell ref="T383:U383"/>
    <mergeCell ref="Z383:AA383"/>
    <mergeCell ref="AF383:AG383"/>
    <mergeCell ref="GX383:GY383"/>
    <mergeCell ref="HD383:HE383"/>
    <mergeCell ref="FZ383:GA383"/>
    <mergeCell ref="CH383:CI383"/>
    <mergeCell ref="CN383:CO383"/>
    <mergeCell ref="GR383:GS383"/>
    <mergeCell ref="FB383:FC383"/>
    <mergeCell ref="FH383:FI383"/>
    <mergeCell ref="FN383:FO383"/>
    <mergeCell ref="FT383:FU383"/>
    <mergeCell ref="CT383:CU383"/>
    <mergeCell ref="CZ383:DA383"/>
    <mergeCell ref="BJ383:BK383"/>
    <mergeCell ref="HP330:HQ330"/>
    <mergeCell ref="HV330:HW330"/>
    <mergeCell ref="IB330:IC330"/>
    <mergeCell ref="IH330:II330"/>
    <mergeCell ref="GR330:GS330"/>
    <mergeCell ref="GX330:GY330"/>
    <mergeCell ref="HD330:HE330"/>
    <mergeCell ref="HJ330:HK330"/>
    <mergeCell ref="DR330:DS330"/>
    <mergeCell ref="FT330:FU330"/>
    <mergeCell ref="FZ330:GA330"/>
    <mergeCell ref="GF330:GG330"/>
    <mergeCell ref="GL330:GM330"/>
    <mergeCell ref="EV330:EW330"/>
    <mergeCell ref="FB330:FC330"/>
    <mergeCell ref="FH330:FI330"/>
    <mergeCell ref="FN330:FO330"/>
    <mergeCell ref="DX330:DY330"/>
    <mergeCell ref="F324:F325"/>
    <mergeCell ref="B325:C325"/>
    <mergeCell ref="B328:C328"/>
    <mergeCell ref="D328:E329"/>
    <mergeCell ref="F328:F329"/>
    <mergeCell ref="B329:C329"/>
    <mergeCell ref="N330:O330"/>
    <mergeCell ref="BD318:BE318"/>
    <mergeCell ref="BJ318:BK318"/>
    <mergeCell ref="BP318:BQ318"/>
    <mergeCell ref="CT318:CU318"/>
    <mergeCell ref="BP383:BQ383"/>
    <mergeCell ref="BV383:BW383"/>
    <mergeCell ref="CB383:CC383"/>
    <mergeCell ref="AL383:AM383"/>
    <mergeCell ref="AR383:AS383"/>
    <mergeCell ref="AX383:AY383"/>
    <mergeCell ref="BD383:BE383"/>
    <mergeCell ref="AR330:AS330"/>
    <mergeCell ref="AX330:AY330"/>
    <mergeCell ref="CB330:CC330"/>
    <mergeCell ref="CH330:CI330"/>
    <mergeCell ref="CN330:CO330"/>
    <mergeCell ref="B346:F346"/>
    <mergeCell ref="B347:C347"/>
    <mergeCell ref="D347:E348"/>
    <mergeCell ref="F347:F348"/>
    <mergeCell ref="B348:C348"/>
    <mergeCell ref="B349:C349"/>
    <mergeCell ref="D349:E350"/>
    <mergeCell ref="F349:F350"/>
    <mergeCell ref="B350:C350"/>
    <mergeCell ref="GX277:GY277"/>
    <mergeCell ref="B312:C312"/>
    <mergeCell ref="B305:C305"/>
    <mergeCell ref="D305:E306"/>
    <mergeCell ref="F305:F306"/>
    <mergeCell ref="B306:C306"/>
    <mergeCell ref="B307:C307"/>
    <mergeCell ref="D307:E308"/>
    <mergeCell ref="F307:F308"/>
    <mergeCell ref="B308:C308"/>
    <mergeCell ref="D315:E316"/>
    <mergeCell ref="F315:F316"/>
    <mergeCell ref="B316:C316"/>
    <mergeCell ref="B309:C309"/>
    <mergeCell ref="D309:E310"/>
    <mergeCell ref="F309:F310"/>
    <mergeCell ref="B310:C310"/>
    <mergeCell ref="B311:C311"/>
    <mergeCell ref="D311:E312"/>
    <mergeCell ref="F311:F312"/>
    <mergeCell ref="B313:C313"/>
    <mergeCell ref="D313:E314"/>
    <mergeCell ref="F313:F314"/>
    <mergeCell ref="B314:C314"/>
    <mergeCell ref="B315:C315"/>
    <mergeCell ref="B289:C289"/>
    <mergeCell ref="D289:E290"/>
    <mergeCell ref="B291:C291"/>
    <mergeCell ref="D291:E292"/>
    <mergeCell ref="F291:F292"/>
    <mergeCell ref="B292:C292"/>
    <mergeCell ref="B293:F293"/>
    <mergeCell ref="B264:F264"/>
    <mergeCell ref="D247:E248"/>
    <mergeCell ref="F247:F248"/>
    <mergeCell ref="B248:C248"/>
    <mergeCell ref="B254:C254"/>
    <mergeCell ref="D254:E255"/>
    <mergeCell ref="F254:F255"/>
    <mergeCell ref="B255:C255"/>
    <mergeCell ref="AX265:AY265"/>
    <mergeCell ref="BD265:BE265"/>
    <mergeCell ref="BJ265:BK265"/>
    <mergeCell ref="BP265:BQ265"/>
    <mergeCell ref="BV265:BW265"/>
    <mergeCell ref="F262:F263"/>
    <mergeCell ref="CN277:CO277"/>
    <mergeCell ref="CT277:CU277"/>
    <mergeCell ref="CZ277:DA277"/>
    <mergeCell ref="CB277:CC277"/>
    <mergeCell ref="CT265:CU265"/>
    <mergeCell ref="CZ265:DA265"/>
    <mergeCell ref="EP212:EQ212"/>
    <mergeCell ref="IB212:IC212"/>
    <mergeCell ref="IH212:II212"/>
    <mergeCell ref="GR265:GS265"/>
    <mergeCell ref="FB265:FC265"/>
    <mergeCell ref="FH265:FI265"/>
    <mergeCell ref="FN265:FO265"/>
    <mergeCell ref="FT265:FU265"/>
    <mergeCell ref="FZ265:GA265"/>
    <mergeCell ref="GF265:GG265"/>
    <mergeCell ref="ED265:EE265"/>
    <mergeCell ref="AL277:AM277"/>
    <mergeCell ref="AR277:AS277"/>
    <mergeCell ref="AX277:AY277"/>
    <mergeCell ref="BD277:BE277"/>
    <mergeCell ref="N277:O277"/>
    <mergeCell ref="T277:U277"/>
    <mergeCell ref="Z277:AA277"/>
    <mergeCell ref="FB277:FC277"/>
    <mergeCell ref="FH277:FI277"/>
    <mergeCell ref="FN277:FO277"/>
    <mergeCell ref="HD277:HE277"/>
    <mergeCell ref="HJ277:HK277"/>
    <mergeCell ref="HP277:HQ277"/>
    <mergeCell ref="FZ277:GA277"/>
    <mergeCell ref="GF277:GG277"/>
    <mergeCell ref="GL277:GM277"/>
    <mergeCell ref="GR277:GS277"/>
    <mergeCell ref="FT277:FU277"/>
    <mergeCell ref="ED277:EE277"/>
    <mergeCell ref="EJ277:EK277"/>
    <mergeCell ref="EP277:EQ277"/>
    <mergeCell ref="GX170:GY170"/>
    <mergeCell ref="B177:C177"/>
    <mergeCell ref="B180:C180"/>
    <mergeCell ref="D180:E181"/>
    <mergeCell ref="F180:F181"/>
    <mergeCell ref="B181:C181"/>
    <mergeCell ref="B182:C182"/>
    <mergeCell ref="CT186:CU186"/>
    <mergeCell ref="CT224:CU224"/>
    <mergeCell ref="CZ224:DA224"/>
    <mergeCell ref="DF224:DG224"/>
    <mergeCell ref="IB224:IC224"/>
    <mergeCell ref="IH224:II224"/>
    <mergeCell ref="BP224:BQ224"/>
    <mergeCell ref="BV224:BW224"/>
    <mergeCell ref="CB224:CC224"/>
    <mergeCell ref="CH224:CI224"/>
    <mergeCell ref="DX224:DY224"/>
    <mergeCell ref="ED224:EE224"/>
    <mergeCell ref="FH224:FI224"/>
    <mergeCell ref="HD224:HE224"/>
    <mergeCell ref="CT212:CU212"/>
    <mergeCell ref="CZ212:DA212"/>
    <mergeCell ref="DF212:DG212"/>
    <mergeCell ref="DL212:DM212"/>
    <mergeCell ref="GR212:GS212"/>
    <mergeCell ref="FB212:FC212"/>
    <mergeCell ref="FH212:FI212"/>
    <mergeCell ref="FN212:FO212"/>
    <mergeCell ref="FT212:FU212"/>
    <mergeCell ref="DR212:DS212"/>
    <mergeCell ref="DX212:DY212"/>
    <mergeCell ref="B147:C147"/>
    <mergeCell ref="D147:E148"/>
    <mergeCell ref="B149:C149"/>
    <mergeCell ref="B152:C152"/>
    <mergeCell ref="D151:E152"/>
    <mergeCell ref="B151:C151"/>
    <mergeCell ref="B150:C150"/>
    <mergeCell ref="B156:C156"/>
    <mergeCell ref="B153:C153"/>
    <mergeCell ref="B155:C155"/>
    <mergeCell ref="B154:C154"/>
    <mergeCell ref="IH170:II170"/>
    <mergeCell ref="HV170:HW170"/>
    <mergeCell ref="IB170:IC170"/>
    <mergeCell ref="HJ170:HK170"/>
    <mergeCell ref="HP170:HQ170"/>
    <mergeCell ref="AF224:AG224"/>
    <mergeCell ref="AL224:AM224"/>
    <mergeCell ref="F214:F215"/>
    <mergeCell ref="B215:C215"/>
    <mergeCell ref="B216:C216"/>
    <mergeCell ref="D216:E217"/>
    <mergeCell ref="F216:F217"/>
    <mergeCell ref="D214:E215"/>
    <mergeCell ref="B218:C218"/>
    <mergeCell ref="F218:F219"/>
    <mergeCell ref="B211:F211"/>
    <mergeCell ref="N224:O224"/>
    <mergeCell ref="T224:U224"/>
    <mergeCell ref="Z224:AA224"/>
    <mergeCell ref="HV224:HW224"/>
    <mergeCell ref="GF224:GG224"/>
    <mergeCell ref="F145:F146"/>
    <mergeCell ref="F147:F148"/>
    <mergeCell ref="F12:F13"/>
    <mergeCell ref="B13:C13"/>
    <mergeCell ref="B10:C10"/>
    <mergeCell ref="B148:C148"/>
    <mergeCell ref="B17:C17"/>
    <mergeCell ref="B14:C14"/>
    <mergeCell ref="D14:E15"/>
    <mergeCell ref="B21:C21"/>
    <mergeCell ref="B5:F5"/>
    <mergeCell ref="B6:C6"/>
    <mergeCell ref="D6:E7"/>
    <mergeCell ref="F6:F7"/>
    <mergeCell ref="B7:C7"/>
    <mergeCell ref="F16:F17"/>
    <mergeCell ref="F10:F11"/>
    <mergeCell ref="B8:C8"/>
    <mergeCell ref="D8:E9"/>
    <mergeCell ref="F8:F9"/>
    <mergeCell ref="B11:C11"/>
    <mergeCell ref="B22:C22"/>
    <mergeCell ref="B16:C16"/>
    <mergeCell ref="D16:E17"/>
    <mergeCell ref="B12:C12"/>
    <mergeCell ref="D12:E13"/>
    <mergeCell ref="B19:F19"/>
    <mergeCell ref="B20:C20"/>
    <mergeCell ref="B146:C146"/>
    <mergeCell ref="D10:E11"/>
    <mergeCell ref="D145:E146"/>
    <mergeCell ref="B145:C145"/>
    <mergeCell ref="F14:F15"/>
    <mergeCell ref="B15:C15"/>
    <mergeCell ref="B36:C36"/>
    <mergeCell ref="D36:E37"/>
    <mergeCell ref="F36:F37"/>
    <mergeCell ref="B37:C37"/>
    <mergeCell ref="F34:F35"/>
    <mergeCell ref="B35:C35"/>
    <mergeCell ref="B29:F29"/>
    <mergeCell ref="D21:E22"/>
    <mergeCell ref="F21:F22"/>
    <mergeCell ref="B23:C23"/>
    <mergeCell ref="D23:E24"/>
    <mergeCell ref="F23:F24"/>
    <mergeCell ref="B24:C24"/>
    <mergeCell ref="B9:C9"/>
    <mergeCell ref="B25:C25"/>
    <mergeCell ref="D25:E26"/>
    <mergeCell ref="F25:F26"/>
    <mergeCell ref="B26:C26"/>
    <mergeCell ref="B27:C27"/>
    <mergeCell ref="D27:E28"/>
    <mergeCell ref="F27:F28"/>
    <mergeCell ref="B28:C28"/>
    <mergeCell ref="D20:E20"/>
    <mergeCell ref="B40:C40"/>
    <mergeCell ref="D40:E41"/>
    <mergeCell ref="F40:F41"/>
    <mergeCell ref="B41:C41"/>
    <mergeCell ref="N42:O42"/>
    <mergeCell ref="T42:U42"/>
    <mergeCell ref="CH42:CI42"/>
    <mergeCell ref="CN42:CO42"/>
    <mergeCell ref="Z42:AA42"/>
    <mergeCell ref="AF42:AG42"/>
    <mergeCell ref="AL42:AM42"/>
    <mergeCell ref="AR42:AS42"/>
    <mergeCell ref="AX42:AY42"/>
    <mergeCell ref="BD42:BE42"/>
    <mergeCell ref="B30:C30"/>
    <mergeCell ref="D30:E31"/>
    <mergeCell ref="F30:F31"/>
    <mergeCell ref="B31:C31"/>
    <mergeCell ref="BJ42:BK42"/>
    <mergeCell ref="BP42:BQ42"/>
    <mergeCell ref="BV42:BW42"/>
    <mergeCell ref="CB42:CC42"/>
    <mergeCell ref="B38:C38"/>
    <mergeCell ref="D38:E39"/>
    <mergeCell ref="F38:F39"/>
    <mergeCell ref="B39:C39"/>
    <mergeCell ref="B32:C32"/>
    <mergeCell ref="D32:E33"/>
    <mergeCell ref="F32:F33"/>
    <mergeCell ref="B33:C33"/>
    <mergeCell ref="B34:C34"/>
    <mergeCell ref="D34:E35"/>
    <mergeCell ref="IB42:IC42"/>
    <mergeCell ref="IH42:II42"/>
    <mergeCell ref="B43:F43"/>
    <mergeCell ref="GX42:GY42"/>
    <mergeCell ref="HD42:HE42"/>
    <mergeCell ref="HJ42:HK42"/>
    <mergeCell ref="HP42:HQ42"/>
    <mergeCell ref="FZ42:GA42"/>
    <mergeCell ref="GF42:GG42"/>
    <mergeCell ref="B44:C44"/>
    <mergeCell ref="D44:E45"/>
    <mergeCell ref="F44:F45"/>
    <mergeCell ref="B45:C45"/>
    <mergeCell ref="B46:C46"/>
    <mergeCell ref="D46:E47"/>
    <mergeCell ref="F46:F47"/>
    <mergeCell ref="B47:C47"/>
    <mergeCell ref="DR42:DS42"/>
    <mergeCell ref="DX42:DY42"/>
    <mergeCell ref="CT42:CU42"/>
    <mergeCell ref="CZ42:DA42"/>
    <mergeCell ref="DF42:DG42"/>
    <mergeCell ref="DL42:DM42"/>
    <mergeCell ref="ED42:EE42"/>
    <mergeCell ref="EJ42:EK42"/>
    <mergeCell ref="EP42:EQ42"/>
    <mergeCell ref="EV42:EW42"/>
    <mergeCell ref="GL42:GM42"/>
    <mergeCell ref="GR42:GS42"/>
    <mergeCell ref="FB42:FC42"/>
    <mergeCell ref="FH42:FI42"/>
    <mergeCell ref="FN42:FO42"/>
    <mergeCell ref="FT42:FU42"/>
    <mergeCell ref="HV42:HW42"/>
    <mergeCell ref="B56:F56"/>
    <mergeCell ref="B48:C48"/>
    <mergeCell ref="D48:E49"/>
    <mergeCell ref="F48:F49"/>
    <mergeCell ref="B49:C49"/>
    <mergeCell ref="B50:C50"/>
    <mergeCell ref="D50:E51"/>
    <mergeCell ref="F50:F51"/>
    <mergeCell ref="B51:C51"/>
    <mergeCell ref="B52:C52"/>
    <mergeCell ref="D52:E53"/>
    <mergeCell ref="F52:F53"/>
    <mergeCell ref="B53:C53"/>
    <mergeCell ref="B54:C54"/>
    <mergeCell ref="D54:E55"/>
    <mergeCell ref="F54:F55"/>
    <mergeCell ref="B55:C55"/>
    <mergeCell ref="B67:C67"/>
    <mergeCell ref="D67:E67"/>
    <mergeCell ref="B61:C61"/>
    <mergeCell ref="D61:E62"/>
    <mergeCell ref="F61:F62"/>
    <mergeCell ref="B62:C62"/>
    <mergeCell ref="B63:C63"/>
    <mergeCell ref="F63:F64"/>
    <mergeCell ref="B64:C64"/>
    <mergeCell ref="B65:C65"/>
    <mergeCell ref="D65:E66"/>
    <mergeCell ref="F65:F66"/>
    <mergeCell ref="B66:C66"/>
    <mergeCell ref="D63:E64"/>
    <mergeCell ref="B57:C57"/>
    <mergeCell ref="D57:E58"/>
    <mergeCell ref="F57:F58"/>
    <mergeCell ref="B58:C58"/>
    <mergeCell ref="B59:C59"/>
    <mergeCell ref="D59:E60"/>
    <mergeCell ref="F59:F60"/>
    <mergeCell ref="B60:C60"/>
    <mergeCell ref="IB73:IC73"/>
    <mergeCell ref="IH73:II73"/>
    <mergeCell ref="HV73:HW73"/>
    <mergeCell ref="FB73:FC73"/>
    <mergeCell ref="FH73:FI73"/>
    <mergeCell ref="FN73:FO73"/>
    <mergeCell ref="GX73:GY73"/>
    <mergeCell ref="HD73:HE73"/>
    <mergeCell ref="HJ73:HK73"/>
    <mergeCell ref="HP73:HQ73"/>
    <mergeCell ref="FZ73:GA73"/>
    <mergeCell ref="GF73:GG73"/>
    <mergeCell ref="GL73:GM73"/>
    <mergeCell ref="GR73:GS73"/>
    <mergeCell ref="B68:C68"/>
    <mergeCell ref="D68:E68"/>
    <mergeCell ref="B69:C69"/>
    <mergeCell ref="D69:E70"/>
    <mergeCell ref="F69:F70"/>
    <mergeCell ref="B70:C70"/>
    <mergeCell ref="B71:C71"/>
    <mergeCell ref="D71:E72"/>
    <mergeCell ref="F71:F72"/>
    <mergeCell ref="B72:C72"/>
    <mergeCell ref="N73:O73"/>
    <mergeCell ref="T73:U73"/>
    <mergeCell ref="BV73:BW73"/>
    <mergeCell ref="CB73:CC73"/>
    <mergeCell ref="CH73:CI73"/>
    <mergeCell ref="AX73:AY73"/>
    <mergeCell ref="BD73:BE73"/>
    <mergeCell ref="F80:F81"/>
    <mergeCell ref="B81:C81"/>
    <mergeCell ref="FT73:FU73"/>
    <mergeCell ref="B75:F75"/>
    <mergeCell ref="B76:C76"/>
    <mergeCell ref="D76:E77"/>
    <mergeCell ref="F76:F77"/>
    <mergeCell ref="B77:C77"/>
    <mergeCell ref="CT73:CU73"/>
    <mergeCell ref="CZ73:DA73"/>
    <mergeCell ref="D80:E81"/>
    <mergeCell ref="CN73:CO73"/>
    <mergeCell ref="B74:F74"/>
    <mergeCell ref="B78:C78"/>
    <mergeCell ref="D78:E79"/>
    <mergeCell ref="F78:F79"/>
    <mergeCell ref="B79:C79"/>
    <mergeCell ref="B80:C80"/>
    <mergeCell ref="ED73:EE73"/>
    <mergeCell ref="EJ73:EK73"/>
    <mergeCell ref="EP73:EQ73"/>
    <mergeCell ref="EV73:EW73"/>
    <mergeCell ref="Z73:AA73"/>
    <mergeCell ref="AF73:AG73"/>
    <mergeCell ref="AL73:AM73"/>
    <mergeCell ref="AR73:AS73"/>
    <mergeCell ref="DF73:DG73"/>
    <mergeCell ref="DL73:DM73"/>
    <mergeCell ref="DR73:DS73"/>
    <mergeCell ref="DX73:DY73"/>
    <mergeCell ref="BJ73:BK73"/>
    <mergeCell ref="BP73:BQ73"/>
    <mergeCell ref="B82:C82"/>
    <mergeCell ref="D82:E83"/>
    <mergeCell ref="F82:F83"/>
    <mergeCell ref="B83:C83"/>
    <mergeCell ref="B87:C87"/>
    <mergeCell ref="D87:E88"/>
    <mergeCell ref="F87:F88"/>
    <mergeCell ref="B88:C88"/>
    <mergeCell ref="B84:C84"/>
    <mergeCell ref="D84:E85"/>
    <mergeCell ref="F84:F85"/>
    <mergeCell ref="B85:C85"/>
    <mergeCell ref="B91:C91"/>
    <mergeCell ref="D91:E92"/>
    <mergeCell ref="F91:F92"/>
    <mergeCell ref="B92:C92"/>
    <mergeCell ref="B86:F86"/>
    <mergeCell ref="B89:C89"/>
    <mergeCell ref="D89:E90"/>
    <mergeCell ref="F89:F90"/>
    <mergeCell ref="B90:C90"/>
    <mergeCell ref="F93:F94"/>
    <mergeCell ref="B94:C94"/>
    <mergeCell ref="GF101:GG101"/>
    <mergeCell ref="GL101:GM101"/>
    <mergeCell ref="DR101:DS101"/>
    <mergeCell ref="DX101:DY101"/>
    <mergeCell ref="BJ101:BK101"/>
    <mergeCell ref="BP101:BQ101"/>
    <mergeCell ref="N101:O101"/>
    <mergeCell ref="T101:U101"/>
    <mergeCell ref="B95:C95"/>
    <mergeCell ref="D95:E96"/>
    <mergeCell ref="F95:F96"/>
    <mergeCell ref="B96:C96"/>
    <mergeCell ref="B97:C97"/>
    <mergeCell ref="D97:E98"/>
    <mergeCell ref="F97:F98"/>
    <mergeCell ref="B98:C98"/>
    <mergeCell ref="B99:C99"/>
    <mergeCell ref="D99:E100"/>
    <mergeCell ref="F99:F100"/>
    <mergeCell ref="B100:C100"/>
    <mergeCell ref="B93:C93"/>
    <mergeCell ref="D93:E94"/>
    <mergeCell ref="IH101:II101"/>
    <mergeCell ref="B102:F102"/>
    <mergeCell ref="GX101:GY101"/>
    <mergeCell ref="HD101:HE101"/>
    <mergeCell ref="HJ101:HK101"/>
    <mergeCell ref="HP101:HQ101"/>
    <mergeCell ref="CT101:CU101"/>
    <mergeCell ref="CZ101:DA101"/>
    <mergeCell ref="DF101:DG101"/>
    <mergeCell ref="DL101:DM101"/>
    <mergeCell ref="GR101:GS101"/>
    <mergeCell ref="HV101:HW101"/>
    <mergeCell ref="IB101:IC101"/>
    <mergeCell ref="ED101:EE101"/>
    <mergeCell ref="EJ101:EK101"/>
    <mergeCell ref="EP101:EQ101"/>
    <mergeCell ref="EV101:EW101"/>
    <mergeCell ref="FB101:FC101"/>
    <mergeCell ref="FH101:FI101"/>
    <mergeCell ref="FN101:FO101"/>
    <mergeCell ref="FT101:FU101"/>
    <mergeCell ref="B103:C103"/>
    <mergeCell ref="D103:E104"/>
    <mergeCell ref="F103:F104"/>
    <mergeCell ref="B104:C104"/>
    <mergeCell ref="FZ101:GA101"/>
    <mergeCell ref="BD101:BE101"/>
    <mergeCell ref="BV101:BW101"/>
    <mergeCell ref="CB101:CC101"/>
    <mergeCell ref="CH101:CI101"/>
    <mergeCell ref="B105:C105"/>
    <mergeCell ref="D105:E106"/>
    <mergeCell ref="F105:F106"/>
    <mergeCell ref="B106:C106"/>
    <mergeCell ref="B107:C107"/>
    <mergeCell ref="D107:E108"/>
    <mergeCell ref="F107:F108"/>
    <mergeCell ref="B108:C108"/>
    <mergeCell ref="CN101:CO101"/>
    <mergeCell ref="Z101:AA101"/>
    <mergeCell ref="AF101:AG101"/>
    <mergeCell ref="AL101:AM101"/>
    <mergeCell ref="AR101:AS101"/>
    <mergeCell ref="AX101:AY101"/>
    <mergeCell ref="B109:C109"/>
    <mergeCell ref="D109:E110"/>
    <mergeCell ref="F109:F110"/>
    <mergeCell ref="B110:C110"/>
    <mergeCell ref="B111:C111"/>
    <mergeCell ref="D111:E112"/>
    <mergeCell ref="F111:F112"/>
    <mergeCell ref="B112:C112"/>
    <mergeCell ref="B113:F113"/>
    <mergeCell ref="B114:C114"/>
    <mergeCell ref="D114:E115"/>
    <mergeCell ref="F114:F115"/>
    <mergeCell ref="B115:C115"/>
    <mergeCell ref="B116:C116"/>
    <mergeCell ref="D116:E117"/>
    <mergeCell ref="F116:F117"/>
    <mergeCell ref="B117:C117"/>
    <mergeCell ref="B118:C118"/>
    <mergeCell ref="D118:E119"/>
    <mergeCell ref="F118:F119"/>
    <mergeCell ref="B119:C119"/>
    <mergeCell ref="B120:C120"/>
    <mergeCell ref="D120:E121"/>
    <mergeCell ref="F120:F121"/>
    <mergeCell ref="B121:C121"/>
    <mergeCell ref="B122:C122"/>
    <mergeCell ref="D122:E123"/>
    <mergeCell ref="F122:F123"/>
    <mergeCell ref="B123:C123"/>
    <mergeCell ref="B124:C124"/>
    <mergeCell ref="D124:E125"/>
    <mergeCell ref="F124:F125"/>
    <mergeCell ref="B125:C125"/>
    <mergeCell ref="CH126:CI126"/>
    <mergeCell ref="BV126:BW126"/>
    <mergeCell ref="CB126:CC126"/>
    <mergeCell ref="IH126:II126"/>
    <mergeCell ref="B127:F127"/>
    <mergeCell ref="GX126:GY126"/>
    <mergeCell ref="HD126:HE126"/>
    <mergeCell ref="HJ126:HK126"/>
    <mergeCell ref="HP126:HQ126"/>
    <mergeCell ref="FZ126:GA126"/>
    <mergeCell ref="GF126:GG126"/>
    <mergeCell ref="GL126:GM126"/>
    <mergeCell ref="GR126:GS126"/>
    <mergeCell ref="HV126:HW126"/>
    <mergeCell ref="IB126:IC126"/>
    <mergeCell ref="FB126:FC126"/>
    <mergeCell ref="FH126:FI126"/>
    <mergeCell ref="FN126:FO126"/>
    <mergeCell ref="FT126:FU126"/>
    <mergeCell ref="BD126:BE126"/>
    <mergeCell ref="BJ126:BK126"/>
    <mergeCell ref="ED126:EE126"/>
    <mergeCell ref="EJ126:EK126"/>
    <mergeCell ref="EP126:EQ126"/>
    <mergeCell ref="EV126:EW126"/>
    <mergeCell ref="BP126:BQ126"/>
    <mergeCell ref="CN126:CO126"/>
    <mergeCell ref="CT126:CU126"/>
    <mergeCell ref="CZ126:DA126"/>
    <mergeCell ref="DF126:DG126"/>
    <mergeCell ref="DL126:DM126"/>
    <mergeCell ref="DR126:DS126"/>
    <mergeCell ref="DX126:DY126"/>
    <mergeCell ref="B132:C132"/>
    <mergeCell ref="D132:E133"/>
    <mergeCell ref="F132:F133"/>
    <mergeCell ref="B133:C133"/>
    <mergeCell ref="B134:C134"/>
    <mergeCell ref="D134:E135"/>
    <mergeCell ref="F134:F135"/>
    <mergeCell ref="B135:C135"/>
    <mergeCell ref="AX126:AY126"/>
    <mergeCell ref="Z138:AA138"/>
    <mergeCell ref="AF138:AG138"/>
    <mergeCell ref="AL138:AM138"/>
    <mergeCell ref="AR138:AS138"/>
    <mergeCell ref="AX138:AY138"/>
    <mergeCell ref="B136:C136"/>
    <mergeCell ref="D136:E137"/>
    <mergeCell ref="F136:F137"/>
    <mergeCell ref="B137:C137"/>
    <mergeCell ref="B128:C128"/>
    <mergeCell ref="D128:E129"/>
    <mergeCell ref="N126:O126"/>
    <mergeCell ref="T126:U126"/>
    <mergeCell ref="Z126:AA126"/>
    <mergeCell ref="AF126:AG126"/>
    <mergeCell ref="AL126:AM126"/>
    <mergeCell ref="AR126:AS126"/>
    <mergeCell ref="F128:F129"/>
    <mergeCell ref="B129:C129"/>
    <mergeCell ref="B130:C130"/>
    <mergeCell ref="D130:E131"/>
    <mergeCell ref="F130:F131"/>
    <mergeCell ref="B131:C131"/>
    <mergeCell ref="IH138:II138"/>
    <mergeCell ref="GX138:GY138"/>
    <mergeCell ref="HD138:HE138"/>
    <mergeCell ref="HJ138:HK138"/>
    <mergeCell ref="HP138:HQ138"/>
    <mergeCell ref="FZ138:GA138"/>
    <mergeCell ref="GF138:GG138"/>
    <mergeCell ref="CZ138:DA138"/>
    <mergeCell ref="DF138:DG138"/>
    <mergeCell ref="DL138:DM138"/>
    <mergeCell ref="DR138:DS138"/>
    <mergeCell ref="DX138:DY138"/>
    <mergeCell ref="N138:O138"/>
    <mergeCell ref="T138:U138"/>
    <mergeCell ref="ED138:EE138"/>
    <mergeCell ref="EJ138:EK138"/>
    <mergeCell ref="EP138:EQ138"/>
    <mergeCell ref="EV138:EW138"/>
    <mergeCell ref="GL138:GM138"/>
    <mergeCell ref="GR138:GS138"/>
    <mergeCell ref="FB138:FC138"/>
    <mergeCell ref="FH138:FI138"/>
    <mergeCell ref="FN138:FO138"/>
    <mergeCell ref="FT138:FU138"/>
    <mergeCell ref="BD138:BE138"/>
    <mergeCell ref="BJ138:BK138"/>
    <mergeCell ref="BP138:BQ138"/>
    <mergeCell ref="BV138:BW138"/>
    <mergeCell ref="CB138:CC138"/>
    <mergeCell ref="CH138:CI138"/>
    <mergeCell ref="CN138:CO138"/>
    <mergeCell ref="CT138:CU138"/>
    <mergeCell ref="IH140:II140"/>
    <mergeCell ref="HJ140:HK140"/>
    <mergeCell ref="HP140:HQ140"/>
    <mergeCell ref="HV140:HW140"/>
    <mergeCell ref="IB140:IC140"/>
    <mergeCell ref="GL140:GM140"/>
    <mergeCell ref="GR140:GS140"/>
    <mergeCell ref="N140:O140"/>
    <mergeCell ref="T140:U140"/>
    <mergeCell ref="B140:F140"/>
    <mergeCell ref="CB140:CC140"/>
    <mergeCell ref="CH140:CI140"/>
    <mergeCell ref="CN140:CO140"/>
    <mergeCell ref="Z140:AA140"/>
    <mergeCell ref="AF140:AG140"/>
    <mergeCell ref="AL140:AM140"/>
    <mergeCell ref="AR140:AS140"/>
    <mergeCell ref="AX140:AY140"/>
    <mergeCell ref="BD140:BE140"/>
    <mergeCell ref="BJ140:BK140"/>
    <mergeCell ref="BP140:BQ140"/>
    <mergeCell ref="BV140:BW140"/>
    <mergeCell ref="CT140:CU140"/>
    <mergeCell ref="CZ140:DA140"/>
    <mergeCell ref="DF140:DG140"/>
    <mergeCell ref="HV138:HW138"/>
    <mergeCell ref="IB138:IC138"/>
    <mergeCell ref="DL140:DM140"/>
    <mergeCell ref="DR140:DS140"/>
    <mergeCell ref="DX140:DY140"/>
    <mergeCell ref="ED140:EE140"/>
    <mergeCell ref="EJ140:EK140"/>
    <mergeCell ref="EP140:EQ140"/>
    <mergeCell ref="EV140:EW140"/>
    <mergeCell ref="FB140:FC140"/>
    <mergeCell ref="FH140:FI140"/>
    <mergeCell ref="GX140:GY140"/>
    <mergeCell ref="HD140:HE140"/>
    <mergeCell ref="FN140:FO140"/>
    <mergeCell ref="FT140:FU140"/>
    <mergeCell ref="FZ140:GA140"/>
    <mergeCell ref="GF140:GG140"/>
    <mergeCell ref="DF170:DG170"/>
    <mergeCell ref="DL170:DM170"/>
    <mergeCell ref="DR170:DS170"/>
    <mergeCell ref="DX170:DY170"/>
    <mergeCell ref="CT170:CU170"/>
    <mergeCell ref="CZ170:DA170"/>
    <mergeCell ref="BJ170:BK170"/>
    <mergeCell ref="BP170:BQ170"/>
    <mergeCell ref="BV170:BW170"/>
    <mergeCell ref="CZ158:DA158"/>
    <mergeCell ref="DF158:DG158"/>
    <mergeCell ref="DL158:DM158"/>
    <mergeCell ref="DR158:DS158"/>
    <mergeCell ref="Z170:AA170"/>
    <mergeCell ref="AF170:AG170"/>
    <mergeCell ref="D158:F158"/>
    <mergeCell ref="B159:F159"/>
    <mergeCell ref="B160:C160"/>
    <mergeCell ref="D160:E161"/>
    <mergeCell ref="F160:F161"/>
    <mergeCell ref="B161:C161"/>
    <mergeCell ref="B162:C162"/>
    <mergeCell ref="D162:E163"/>
    <mergeCell ref="AL170:AM170"/>
    <mergeCell ref="AR170:AS170"/>
    <mergeCell ref="CB158:CC158"/>
    <mergeCell ref="N158:O158"/>
    <mergeCell ref="T158:U158"/>
    <mergeCell ref="CB170:CC170"/>
    <mergeCell ref="F168:F169"/>
    <mergeCell ref="Z158:AA158"/>
    <mergeCell ref="D164:E165"/>
    <mergeCell ref="B184:C184"/>
    <mergeCell ref="D184:E185"/>
    <mergeCell ref="F184:F185"/>
    <mergeCell ref="B185:C185"/>
    <mergeCell ref="D182:E183"/>
    <mergeCell ref="F182:F183"/>
    <mergeCell ref="B183:C183"/>
    <mergeCell ref="AR186:AS186"/>
    <mergeCell ref="B194:C194"/>
    <mergeCell ref="D194:E195"/>
    <mergeCell ref="F194:F195"/>
    <mergeCell ref="B195:C195"/>
    <mergeCell ref="B196:C196"/>
    <mergeCell ref="D196:E197"/>
    <mergeCell ref="DX158:DY158"/>
    <mergeCell ref="ED158:EE158"/>
    <mergeCell ref="EJ158:EK158"/>
    <mergeCell ref="AX158:AY158"/>
    <mergeCell ref="BD158:BE158"/>
    <mergeCell ref="ED170:EE170"/>
    <mergeCell ref="EJ170:EK170"/>
    <mergeCell ref="AF158:AG158"/>
    <mergeCell ref="B169:C169"/>
    <mergeCell ref="D168:E169"/>
    <mergeCell ref="B168:C168"/>
    <mergeCell ref="B167:C167"/>
    <mergeCell ref="F166:F167"/>
    <mergeCell ref="D166:E167"/>
    <mergeCell ref="B166:C166"/>
    <mergeCell ref="B165:C165"/>
    <mergeCell ref="F164:F165"/>
    <mergeCell ref="B179:C179"/>
    <mergeCell ref="IB186:IC186"/>
    <mergeCell ref="IH186:II186"/>
    <mergeCell ref="B198:F198"/>
    <mergeCell ref="GX186:GY186"/>
    <mergeCell ref="HD186:HE186"/>
    <mergeCell ref="HJ186:HK186"/>
    <mergeCell ref="HP186:HQ186"/>
    <mergeCell ref="FZ186:GA186"/>
    <mergeCell ref="GF186:GG186"/>
    <mergeCell ref="B187:F187"/>
    <mergeCell ref="B188:C188"/>
    <mergeCell ref="D188:E189"/>
    <mergeCell ref="F188:F189"/>
    <mergeCell ref="B189:C189"/>
    <mergeCell ref="HV186:HW186"/>
    <mergeCell ref="CB186:CC186"/>
    <mergeCell ref="N186:O186"/>
    <mergeCell ref="T186:U186"/>
    <mergeCell ref="Z186:AA186"/>
    <mergeCell ref="AF186:AG186"/>
    <mergeCell ref="AX186:AY186"/>
    <mergeCell ref="BD186:BE186"/>
    <mergeCell ref="BJ186:BK186"/>
    <mergeCell ref="BP186:BQ186"/>
    <mergeCell ref="BV186:BW186"/>
    <mergeCell ref="AL186:AM186"/>
    <mergeCell ref="CH186:CI186"/>
    <mergeCell ref="CN186:CO186"/>
    <mergeCell ref="EP186:EQ186"/>
    <mergeCell ref="EV186:EW186"/>
    <mergeCell ref="GL186:GM186"/>
    <mergeCell ref="GR186:GS186"/>
    <mergeCell ref="FB186:FC186"/>
    <mergeCell ref="FH186:FI186"/>
    <mergeCell ref="FN186:FO186"/>
    <mergeCell ref="FT186:FU186"/>
    <mergeCell ref="B203:C203"/>
    <mergeCell ref="D203:E204"/>
    <mergeCell ref="F203:F204"/>
    <mergeCell ref="B204:C204"/>
    <mergeCell ref="F196:F197"/>
    <mergeCell ref="B197:C197"/>
    <mergeCell ref="B190:C190"/>
    <mergeCell ref="B205:C205"/>
    <mergeCell ref="D205:E206"/>
    <mergeCell ref="F205:F206"/>
    <mergeCell ref="B206:C206"/>
    <mergeCell ref="B207:C207"/>
    <mergeCell ref="D207:E208"/>
    <mergeCell ref="F207:F208"/>
    <mergeCell ref="B208:C208"/>
    <mergeCell ref="EJ186:EK186"/>
    <mergeCell ref="ED186:EE186"/>
    <mergeCell ref="DX186:DY186"/>
    <mergeCell ref="CZ186:DA186"/>
    <mergeCell ref="DF186:DG186"/>
    <mergeCell ref="DL186:DM186"/>
    <mergeCell ref="DR186:DS186"/>
    <mergeCell ref="B209:C209"/>
    <mergeCell ref="D209:E210"/>
    <mergeCell ref="F209:F210"/>
    <mergeCell ref="B210:C210"/>
    <mergeCell ref="D190:E191"/>
    <mergeCell ref="F190:F191"/>
    <mergeCell ref="B191:C191"/>
    <mergeCell ref="B192:C192"/>
    <mergeCell ref="D192:E193"/>
    <mergeCell ref="F192:F193"/>
    <mergeCell ref="B193:C193"/>
    <mergeCell ref="B201:C201"/>
    <mergeCell ref="D201:E202"/>
    <mergeCell ref="F201:F202"/>
    <mergeCell ref="B202:C202"/>
    <mergeCell ref="B199:C199"/>
    <mergeCell ref="D199:E200"/>
    <mergeCell ref="F199:F200"/>
    <mergeCell ref="B200:C200"/>
    <mergeCell ref="GX212:GY212"/>
    <mergeCell ref="HD212:HE212"/>
    <mergeCell ref="HJ212:HK212"/>
    <mergeCell ref="HP212:HQ212"/>
    <mergeCell ref="FZ212:GA212"/>
    <mergeCell ref="GF212:GG212"/>
    <mergeCell ref="GL212:GM212"/>
    <mergeCell ref="B213:F213"/>
    <mergeCell ref="HJ224:HK224"/>
    <mergeCell ref="FN224:FO224"/>
    <mergeCell ref="FT224:FU224"/>
    <mergeCell ref="FZ224:GA224"/>
    <mergeCell ref="EJ224:EK224"/>
    <mergeCell ref="EP224:EQ224"/>
    <mergeCell ref="EV224:EW224"/>
    <mergeCell ref="HV212:HW212"/>
    <mergeCell ref="CB212:CC212"/>
    <mergeCell ref="N212:O212"/>
    <mergeCell ref="T212:U212"/>
    <mergeCell ref="Z212:AA212"/>
    <mergeCell ref="AF212:AG212"/>
    <mergeCell ref="AL212:AM212"/>
    <mergeCell ref="AR212:AS212"/>
    <mergeCell ref="D220:E221"/>
    <mergeCell ref="EV212:EW212"/>
    <mergeCell ref="CH212:CI212"/>
    <mergeCell ref="CN212:CO212"/>
    <mergeCell ref="GL224:GM224"/>
    <mergeCell ref="GR224:GS224"/>
    <mergeCell ref="GX224:GY224"/>
    <mergeCell ref="ED212:EE212"/>
    <mergeCell ref="EJ212:EK212"/>
    <mergeCell ref="B233:C233"/>
    <mergeCell ref="B226:C226"/>
    <mergeCell ref="D226:E227"/>
    <mergeCell ref="F226:F227"/>
    <mergeCell ref="B227:C227"/>
    <mergeCell ref="B228:C228"/>
    <mergeCell ref="D228:E229"/>
    <mergeCell ref="AX212:AY212"/>
    <mergeCell ref="BD212:BE212"/>
    <mergeCell ref="BJ212:BK212"/>
    <mergeCell ref="BP212:BQ212"/>
    <mergeCell ref="BV212:BW212"/>
    <mergeCell ref="B230:C230"/>
    <mergeCell ref="D230:E231"/>
    <mergeCell ref="F230:F231"/>
    <mergeCell ref="B231:C231"/>
    <mergeCell ref="F228:F229"/>
    <mergeCell ref="B212:C212"/>
    <mergeCell ref="D212:F212"/>
    <mergeCell ref="D218:E219"/>
    <mergeCell ref="B217:C217"/>
    <mergeCell ref="B219:C219"/>
    <mergeCell ref="B220:C220"/>
    <mergeCell ref="B214:C214"/>
    <mergeCell ref="B225:F225"/>
    <mergeCell ref="B234:C234"/>
    <mergeCell ref="D234:E235"/>
    <mergeCell ref="F234:F235"/>
    <mergeCell ref="B235:C235"/>
    <mergeCell ref="B236:C236"/>
    <mergeCell ref="D236:E237"/>
    <mergeCell ref="HP224:HQ224"/>
    <mergeCell ref="B238:C238"/>
    <mergeCell ref="D238:E239"/>
    <mergeCell ref="F238:F239"/>
    <mergeCell ref="B239:C239"/>
    <mergeCell ref="B240:F240"/>
    <mergeCell ref="F236:F237"/>
    <mergeCell ref="B237:C237"/>
    <mergeCell ref="F220:F221"/>
    <mergeCell ref="B221:C221"/>
    <mergeCell ref="B222:C222"/>
    <mergeCell ref="D222:E223"/>
    <mergeCell ref="F222:F223"/>
    <mergeCell ref="B223:C223"/>
    <mergeCell ref="B229:C229"/>
    <mergeCell ref="FB224:FC224"/>
    <mergeCell ref="AR224:AS224"/>
    <mergeCell ref="AX224:AY224"/>
    <mergeCell ref="BD224:BE224"/>
    <mergeCell ref="BJ224:BK224"/>
    <mergeCell ref="DL224:DM224"/>
    <mergeCell ref="DR224:DS224"/>
    <mergeCell ref="CN224:CO224"/>
    <mergeCell ref="B232:C232"/>
    <mergeCell ref="D232:E233"/>
    <mergeCell ref="F232:F233"/>
    <mergeCell ref="F243:F244"/>
    <mergeCell ref="B244:C244"/>
    <mergeCell ref="B245:C245"/>
    <mergeCell ref="D245:E246"/>
    <mergeCell ref="F245:F246"/>
    <mergeCell ref="B246:C246"/>
    <mergeCell ref="B252:C252"/>
    <mergeCell ref="D252:E253"/>
    <mergeCell ref="F252:F253"/>
    <mergeCell ref="B253:C253"/>
    <mergeCell ref="B249:C249"/>
    <mergeCell ref="D249:E250"/>
    <mergeCell ref="F249:F250"/>
    <mergeCell ref="B250:C250"/>
    <mergeCell ref="B247:C247"/>
    <mergeCell ref="B251:F251"/>
    <mergeCell ref="B243:C243"/>
    <mergeCell ref="D243:E244"/>
    <mergeCell ref="B241:C241"/>
    <mergeCell ref="D241:E242"/>
    <mergeCell ref="F241:F242"/>
    <mergeCell ref="B242:C242"/>
    <mergeCell ref="IB265:IC265"/>
    <mergeCell ref="IH265:II265"/>
    <mergeCell ref="B278:F278"/>
    <mergeCell ref="GX265:GY265"/>
    <mergeCell ref="HD265:HE265"/>
    <mergeCell ref="HJ265:HK265"/>
    <mergeCell ref="HP265:HQ265"/>
    <mergeCell ref="D269:E270"/>
    <mergeCell ref="F269:F270"/>
    <mergeCell ref="B270:C270"/>
    <mergeCell ref="B260:C260"/>
    <mergeCell ref="B256:C256"/>
    <mergeCell ref="D256:E257"/>
    <mergeCell ref="F256:F257"/>
    <mergeCell ref="B257:C257"/>
    <mergeCell ref="D260:E261"/>
    <mergeCell ref="B258:C258"/>
    <mergeCell ref="D273:E274"/>
    <mergeCell ref="F273:F274"/>
    <mergeCell ref="B274:C274"/>
    <mergeCell ref="D271:E272"/>
    <mergeCell ref="B266:F266"/>
    <mergeCell ref="B267:C267"/>
    <mergeCell ref="D267:E268"/>
    <mergeCell ref="F267:F268"/>
    <mergeCell ref="B268:C268"/>
    <mergeCell ref="B269:C269"/>
    <mergeCell ref="AF277:AG277"/>
    <mergeCell ref="HV277:HW277"/>
    <mergeCell ref="IB277:IC277"/>
    <mergeCell ref="IH277:II277"/>
    <mergeCell ref="GL265:GM265"/>
    <mergeCell ref="D258:E259"/>
    <mergeCell ref="F258:F259"/>
    <mergeCell ref="DR265:DS265"/>
    <mergeCell ref="DX265:DY265"/>
    <mergeCell ref="CH265:CI265"/>
    <mergeCell ref="CN265:CO265"/>
    <mergeCell ref="CB265:CC265"/>
    <mergeCell ref="B275:C275"/>
    <mergeCell ref="D275:E276"/>
    <mergeCell ref="F275:F276"/>
    <mergeCell ref="B276:C276"/>
    <mergeCell ref="N265:O265"/>
    <mergeCell ref="T265:U265"/>
    <mergeCell ref="B271:C271"/>
    <mergeCell ref="F271:F272"/>
    <mergeCell ref="B272:C272"/>
    <mergeCell ref="B263:C263"/>
    <mergeCell ref="B265:C265"/>
    <mergeCell ref="D265:F265"/>
    <mergeCell ref="B262:C262"/>
    <mergeCell ref="F260:F261"/>
    <mergeCell ref="B261:C261"/>
    <mergeCell ref="D262:E263"/>
    <mergeCell ref="B259:C259"/>
    <mergeCell ref="HV265:HW265"/>
    <mergeCell ref="AF265:AG265"/>
    <mergeCell ref="AL265:AM265"/>
    <mergeCell ref="AR265:AS265"/>
    <mergeCell ref="DF265:DG265"/>
    <mergeCell ref="DL265:DM265"/>
    <mergeCell ref="Z265:AA265"/>
    <mergeCell ref="F281:F282"/>
    <mergeCell ref="EJ265:EK265"/>
    <mergeCell ref="EP265:EQ265"/>
    <mergeCell ref="EV265:EW265"/>
    <mergeCell ref="DF277:DG277"/>
    <mergeCell ref="DL277:DM277"/>
    <mergeCell ref="DR277:DS277"/>
    <mergeCell ref="DX277:DY277"/>
    <mergeCell ref="CH277:CI277"/>
    <mergeCell ref="BJ277:BK277"/>
    <mergeCell ref="BP277:BQ277"/>
    <mergeCell ref="BV277:BW277"/>
    <mergeCell ref="EV277:EW277"/>
    <mergeCell ref="B287:C287"/>
    <mergeCell ref="D287:E288"/>
    <mergeCell ref="F287:F288"/>
    <mergeCell ref="B288:C288"/>
    <mergeCell ref="B273:C273"/>
    <mergeCell ref="F289:F290"/>
    <mergeCell ref="B290:C290"/>
    <mergeCell ref="B285:C285"/>
    <mergeCell ref="D285:E286"/>
    <mergeCell ref="F285:F286"/>
    <mergeCell ref="B286:C286"/>
    <mergeCell ref="B283:C283"/>
    <mergeCell ref="D283:E284"/>
    <mergeCell ref="F283:F284"/>
    <mergeCell ref="B284:C284"/>
    <mergeCell ref="B282:C282"/>
    <mergeCell ref="B279:C279"/>
    <mergeCell ref="D279:E280"/>
    <mergeCell ref="F279:F280"/>
    <mergeCell ref="B280:C280"/>
    <mergeCell ref="B281:C281"/>
    <mergeCell ref="D281:E282"/>
    <mergeCell ref="B304:F304"/>
    <mergeCell ref="B296:C296"/>
    <mergeCell ref="D296:E297"/>
    <mergeCell ref="F296:F297"/>
    <mergeCell ref="B297:C297"/>
    <mergeCell ref="B298:C298"/>
    <mergeCell ref="D298:E299"/>
    <mergeCell ref="F298:F299"/>
    <mergeCell ref="B299:C299"/>
    <mergeCell ref="B300:C300"/>
    <mergeCell ref="D300:E301"/>
    <mergeCell ref="F300:F301"/>
    <mergeCell ref="B294:C294"/>
    <mergeCell ref="D294:E295"/>
    <mergeCell ref="F294:F295"/>
    <mergeCell ref="B295:C295"/>
    <mergeCell ref="AX318:AY318"/>
    <mergeCell ref="B301:C301"/>
    <mergeCell ref="B302:C302"/>
    <mergeCell ref="D302:E303"/>
    <mergeCell ref="F302:F303"/>
    <mergeCell ref="B303:C303"/>
    <mergeCell ref="DR318:DS318"/>
    <mergeCell ref="B317:F317"/>
    <mergeCell ref="DX318:DY318"/>
    <mergeCell ref="ED318:EE318"/>
    <mergeCell ref="EJ318:EK318"/>
    <mergeCell ref="EP318:EQ318"/>
    <mergeCell ref="EV318:EW318"/>
    <mergeCell ref="GL318:GM318"/>
    <mergeCell ref="GR318:GS318"/>
    <mergeCell ref="FB318:FC318"/>
    <mergeCell ref="FH318:FI318"/>
    <mergeCell ref="FN318:FO318"/>
    <mergeCell ref="FT318:FU318"/>
    <mergeCell ref="B342:C342"/>
    <mergeCell ref="D342:E343"/>
    <mergeCell ref="IH318:II318"/>
    <mergeCell ref="B331:F331"/>
    <mergeCell ref="GX318:GY318"/>
    <mergeCell ref="HD318:HE318"/>
    <mergeCell ref="HJ318:HK318"/>
    <mergeCell ref="HP318:HQ318"/>
    <mergeCell ref="FZ318:GA318"/>
    <mergeCell ref="GF318:GG318"/>
    <mergeCell ref="IB318:IC318"/>
    <mergeCell ref="B321:C321"/>
    <mergeCell ref="B322:C322"/>
    <mergeCell ref="B319:F319"/>
    <mergeCell ref="B320:C320"/>
    <mergeCell ref="D320:E321"/>
    <mergeCell ref="F320:F321"/>
    <mergeCell ref="D322:E323"/>
    <mergeCell ref="F322:F323"/>
    <mergeCell ref="CZ318:DA318"/>
    <mergeCell ref="B337:C337"/>
    <mergeCell ref="B338:C338"/>
    <mergeCell ref="D338:E339"/>
    <mergeCell ref="F338:F339"/>
    <mergeCell ref="B339:C339"/>
    <mergeCell ref="B332:C332"/>
    <mergeCell ref="B344:C344"/>
    <mergeCell ref="D344:E345"/>
    <mergeCell ref="F344:F345"/>
    <mergeCell ref="B345:C345"/>
    <mergeCell ref="B326:C326"/>
    <mergeCell ref="D326:E327"/>
    <mergeCell ref="F326:F327"/>
    <mergeCell ref="B327:C327"/>
    <mergeCell ref="BV330:BW330"/>
    <mergeCell ref="B340:C340"/>
    <mergeCell ref="D340:E341"/>
    <mergeCell ref="F340:F341"/>
    <mergeCell ref="B341:C341"/>
    <mergeCell ref="T330:U330"/>
    <mergeCell ref="Z330:AA330"/>
    <mergeCell ref="D318:F318"/>
    <mergeCell ref="B318:C318"/>
    <mergeCell ref="CT330:CU330"/>
    <mergeCell ref="BD330:BE330"/>
    <mergeCell ref="BJ330:BK330"/>
    <mergeCell ref="BP330:BQ330"/>
    <mergeCell ref="B323:C323"/>
    <mergeCell ref="B324:C324"/>
    <mergeCell ref="AF330:AG330"/>
    <mergeCell ref="AL330:AM330"/>
    <mergeCell ref="HV318:HW318"/>
    <mergeCell ref="CB318:CC318"/>
    <mergeCell ref="N318:O318"/>
    <mergeCell ref="T318:U318"/>
    <mergeCell ref="Z318:AA318"/>
    <mergeCell ref="AF318:AG318"/>
    <mergeCell ref="AL318:AM318"/>
    <mergeCell ref="AR318:AS318"/>
    <mergeCell ref="F342:F343"/>
    <mergeCell ref="B343:C343"/>
    <mergeCell ref="CH318:CI318"/>
    <mergeCell ref="CN318:CO318"/>
    <mergeCell ref="ED330:EE330"/>
    <mergeCell ref="EJ330:EK330"/>
    <mergeCell ref="EP330:EQ330"/>
    <mergeCell ref="CZ330:DA330"/>
    <mergeCell ref="DF318:DG318"/>
    <mergeCell ref="DL318:DM318"/>
    <mergeCell ref="DF330:DG330"/>
    <mergeCell ref="DL330:DM330"/>
    <mergeCell ref="D332:E333"/>
    <mergeCell ref="F332:F333"/>
    <mergeCell ref="B333:C333"/>
    <mergeCell ref="B334:C334"/>
    <mergeCell ref="D334:E335"/>
    <mergeCell ref="F334:F335"/>
    <mergeCell ref="B335:C335"/>
    <mergeCell ref="BV318:BW318"/>
    <mergeCell ref="B336:C336"/>
    <mergeCell ref="D336:E337"/>
    <mergeCell ref="F336:F337"/>
    <mergeCell ref="D324:E325"/>
    <mergeCell ref="B351:C351"/>
    <mergeCell ref="D351:E352"/>
    <mergeCell ref="F351:F352"/>
    <mergeCell ref="B352:C352"/>
    <mergeCell ref="D353:E354"/>
    <mergeCell ref="F353:F354"/>
    <mergeCell ref="B354:C354"/>
    <mergeCell ref="B355:C355"/>
    <mergeCell ref="B353:C353"/>
    <mergeCell ref="B358:C358"/>
    <mergeCell ref="D355:E356"/>
    <mergeCell ref="F355:F356"/>
    <mergeCell ref="B356:C356"/>
    <mergeCell ref="D368:E369"/>
    <mergeCell ref="F366:F367"/>
    <mergeCell ref="B367:C367"/>
    <mergeCell ref="D366:E367"/>
    <mergeCell ref="B365:C365"/>
    <mergeCell ref="D358:E359"/>
    <mergeCell ref="F358:F359"/>
    <mergeCell ref="B359:C359"/>
    <mergeCell ref="B360:C360"/>
    <mergeCell ref="D360:E361"/>
    <mergeCell ref="F360:F361"/>
    <mergeCell ref="B361:C361"/>
    <mergeCell ref="B369:C369"/>
    <mergeCell ref="B366:C366"/>
    <mergeCell ref="Z371:AA371"/>
    <mergeCell ref="AF371:AG371"/>
    <mergeCell ref="AL371:AM371"/>
    <mergeCell ref="B357:F357"/>
    <mergeCell ref="B362:C362"/>
    <mergeCell ref="D362:E363"/>
    <mergeCell ref="F362:F363"/>
    <mergeCell ref="B363:C363"/>
    <mergeCell ref="B364:C364"/>
    <mergeCell ref="D364:E365"/>
    <mergeCell ref="F364:F365"/>
    <mergeCell ref="B368:C368"/>
    <mergeCell ref="B370:F370"/>
    <mergeCell ref="F368:F369"/>
    <mergeCell ref="IB371:IC371"/>
    <mergeCell ref="IH371:II371"/>
    <mergeCell ref="EV371:EW371"/>
    <mergeCell ref="GL371:GM371"/>
    <mergeCell ref="GR371:GS371"/>
    <mergeCell ref="FB371:FC371"/>
    <mergeCell ref="B373:C373"/>
    <mergeCell ref="D373:E374"/>
    <mergeCell ref="F373:F374"/>
    <mergeCell ref="B374:C374"/>
    <mergeCell ref="B375:C375"/>
    <mergeCell ref="BD371:BE371"/>
    <mergeCell ref="N371:O371"/>
    <mergeCell ref="T371:U371"/>
    <mergeCell ref="D371:F371"/>
    <mergeCell ref="B371:C371"/>
    <mergeCell ref="B372:F372"/>
    <mergeCell ref="GX371:GY371"/>
    <mergeCell ref="HD371:HE371"/>
    <mergeCell ref="HJ371:HK371"/>
    <mergeCell ref="HP371:HQ371"/>
    <mergeCell ref="FZ371:GA371"/>
    <mergeCell ref="GF371:GG371"/>
    <mergeCell ref="ED371:EE371"/>
    <mergeCell ref="EJ371:EK371"/>
    <mergeCell ref="EP371:EQ371"/>
    <mergeCell ref="D375:E376"/>
    <mergeCell ref="F375:F376"/>
    <mergeCell ref="B376:C376"/>
    <mergeCell ref="HV371:HW371"/>
    <mergeCell ref="AR371:AS371"/>
    <mergeCell ref="AX371:AY371"/>
    <mergeCell ref="B395:C395"/>
    <mergeCell ref="D395:E396"/>
    <mergeCell ref="F395:F396"/>
    <mergeCell ref="B396:C396"/>
    <mergeCell ref="BJ371:BK371"/>
    <mergeCell ref="BP371:BQ371"/>
    <mergeCell ref="BV371:BW371"/>
    <mergeCell ref="CB371:CC371"/>
    <mergeCell ref="CH371:CI371"/>
    <mergeCell ref="CN371:CO371"/>
    <mergeCell ref="FH371:FI371"/>
    <mergeCell ref="FN371:FO371"/>
    <mergeCell ref="FT371:FU371"/>
    <mergeCell ref="CT371:CU371"/>
    <mergeCell ref="CZ371:DA371"/>
    <mergeCell ref="DF371:DG371"/>
    <mergeCell ref="DL371:DM371"/>
    <mergeCell ref="DR371:DS371"/>
    <mergeCell ref="DX371:DY371"/>
    <mergeCell ref="B384:F384"/>
    <mergeCell ref="B379:C379"/>
    <mergeCell ref="D379:E380"/>
    <mergeCell ref="F379:F380"/>
    <mergeCell ref="B380:C380"/>
    <mergeCell ref="D377:E378"/>
    <mergeCell ref="B381:C381"/>
    <mergeCell ref="D381:E382"/>
    <mergeCell ref="F381:F382"/>
    <mergeCell ref="B382:C382"/>
    <mergeCell ref="B377:C377"/>
    <mergeCell ref="F377:F378"/>
    <mergeCell ref="B378:C378"/>
    <mergeCell ref="B385:C385"/>
    <mergeCell ref="D385:E386"/>
    <mergeCell ref="F385:F386"/>
    <mergeCell ref="B386:C386"/>
    <mergeCell ref="B387:C387"/>
    <mergeCell ref="D387:E388"/>
    <mergeCell ref="F387:F388"/>
    <mergeCell ref="B388:C388"/>
    <mergeCell ref="B389:C389"/>
    <mergeCell ref="D389:E390"/>
    <mergeCell ref="F389:F390"/>
    <mergeCell ref="B390:C390"/>
    <mergeCell ref="B391:C391"/>
    <mergeCell ref="D391:E392"/>
    <mergeCell ref="F391:F392"/>
    <mergeCell ref="B392:C392"/>
    <mergeCell ref="B393:C393"/>
    <mergeCell ref="D393:E394"/>
    <mergeCell ref="F393:F394"/>
    <mergeCell ref="B394:C394"/>
    <mergeCell ref="D406:E407"/>
    <mergeCell ref="F406:F407"/>
    <mergeCell ref="B407:C407"/>
    <mergeCell ref="B408:C408"/>
    <mergeCell ref="D408:E409"/>
    <mergeCell ref="F408:F409"/>
    <mergeCell ref="B409:C409"/>
    <mergeCell ref="B414:C414"/>
    <mergeCell ref="B406:C406"/>
    <mergeCell ref="B410:F410"/>
    <mergeCell ref="B397:C397"/>
    <mergeCell ref="D397:E398"/>
    <mergeCell ref="F397:F398"/>
    <mergeCell ref="B398:C398"/>
    <mergeCell ref="B399:F399"/>
    <mergeCell ref="B400:C400"/>
    <mergeCell ref="D400:E401"/>
    <mergeCell ref="F400:F401"/>
    <mergeCell ref="B401:C401"/>
    <mergeCell ref="B402:C402"/>
    <mergeCell ref="D402:E403"/>
    <mergeCell ref="F402:F403"/>
    <mergeCell ref="B403:C403"/>
    <mergeCell ref="B404:C404"/>
    <mergeCell ref="D404:E405"/>
    <mergeCell ref="F404:F405"/>
    <mergeCell ref="B405:C405"/>
    <mergeCell ref="B424:C424"/>
    <mergeCell ref="D424:F424"/>
    <mergeCell ref="D430:E431"/>
    <mergeCell ref="B431:C431"/>
    <mergeCell ref="B417:C417"/>
    <mergeCell ref="D417:E418"/>
    <mergeCell ref="F417:F418"/>
    <mergeCell ref="B418:C418"/>
    <mergeCell ref="B411:C411"/>
    <mergeCell ref="D411:E412"/>
    <mergeCell ref="F411:F412"/>
    <mergeCell ref="B412:C412"/>
    <mergeCell ref="B413:C413"/>
    <mergeCell ref="D413:E414"/>
    <mergeCell ref="B415:C415"/>
    <mergeCell ref="D415:E416"/>
    <mergeCell ref="F415:F416"/>
    <mergeCell ref="B416:C416"/>
    <mergeCell ref="F413:F414"/>
    <mergeCell ref="FN424:FO424"/>
    <mergeCell ref="FT424:FU424"/>
    <mergeCell ref="DF424:DG424"/>
    <mergeCell ref="DL424:DM424"/>
    <mergeCell ref="DR424:DS424"/>
    <mergeCell ref="DX424:DY424"/>
    <mergeCell ref="ED424:EE424"/>
    <mergeCell ref="EJ424:EK424"/>
    <mergeCell ref="EJ436:EK436"/>
    <mergeCell ref="B419:C419"/>
    <mergeCell ref="D419:E420"/>
    <mergeCell ref="F419:F420"/>
    <mergeCell ref="B420:C420"/>
    <mergeCell ref="B421:C421"/>
    <mergeCell ref="D421:E422"/>
    <mergeCell ref="F421:F422"/>
    <mergeCell ref="B422:C422"/>
    <mergeCell ref="B432:C432"/>
    <mergeCell ref="B430:C430"/>
    <mergeCell ref="BD424:BE424"/>
    <mergeCell ref="N424:O424"/>
    <mergeCell ref="T424:U424"/>
    <mergeCell ref="Z424:AA424"/>
    <mergeCell ref="AF424:AG424"/>
    <mergeCell ref="AX424:AY424"/>
    <mergeCell ref="AL424:AM424"/>
    <mergeCell ref="AR424:AS424"/>
    <mergeCell ref="F428:F429"/>
    <mergeCell ref="B428:C428"/>
    <mergeCell ref="D428:E429"/>
    <mergeCell ref="D432:E433"/>
    <mergeCell ref="F432:F433"/>
    <mergeCell ref="B438:C438"/>
    <mergeCell ref="D438:E439"/>
    <mergeCell ref="F438:F439"/>
    <mergeCell ref="B439:C439"/>
    <mergeCell ref="B440:C440"/>
    <mergeCell ref="D440:E441"/>
    <mergeCell ref="F440:F441"/>
    <mergeCell ref="B441:C441"/>
    <mergeCell ref="CN424:CO424"/>
    <mergeCell ref="CT424:CU424"/>
    <mergeCell ref="CZ424:DA424"/>
    <mergeCell ref="BJ424:BK424"/>
    <mergeCell ref="BP424:BQ424"/>
    <mergeCell ref="BV424:BW424"/>
    <mergeCell ref="CB424:CC424"/>
    <mergeCell ref="DX436:DY436"/>
    <mergeCell ref="ED436:EE436"/>
    <mergeCell ref="CT436:CU436"/>
    <mergeCell ref="CZ436:DA436"/>
    <mergeCell ref="DF436:DG436"/>
    <mergeCell ref="BV436:BW436"/>
    <mergeCell ref="B426:C426"/>
    <mergeCell ref="B425:F425"/>
    <mergeCell ref="B434:C434"/>
    <mergeCell ref="D434:E435"/>
    <mergeCell ref="N436:O436"/>
    <mergeCell ref="T436:U436"/>
    <mergeCell ref="Z436:AA436"/>
    <mergeCell ref="F434:F435"/>
    <mergeCell ref="B435:C435"/>
    <mergeCell ref="F426:F427"/>
    <mergeCell ref="B427:C427"/>
    <mergeCell ref="F444:F445"/>
    <mergeCell ref="B445:C445"/>
    <mergeCell ref="B446:C446"/>
    <mergeCell ref="D446:E447"/>
    <mergeCell ref="F446:F447"/>
    <mergeCell ref="B447:C447"/>
    <mergeCell ref="B448:C448"/>
    <mergeCell ref="D448:E449"/>
    <mergeCell ref="F448:F449"/>
    <mergeCell ref="B449:C449"/>
    <mergeCell ref="CT452:CU452"/>
    <mergeCell ref="CZ452:DA452"/>
    <mergeCell ref="DF452:DG452"/>
    <mergeCell ref="DL452:DM452"/>
    <mergeCell ref="AX452:AY452"/>
    <mergeCell ref="BD452:BE452"/>
    <mergeCell ref="BJ452:BK452"/>
    <mergeCell ref="BP452:BQ452"/>
    <mergeCell ref="BV452:BW452"/>
    <mergeCell ref="CB452:CC452"/>
    <mergeCell ref="B450:C450"/>
    <mergeCell ref="D450:E451"/>
    <mergeCell ref="F450:F451"/>
    <mergeCell ref="B451:C451"/>
    <mergeCell ref="DR452:DS452"/>
    <mergeCell ref="DX452:DY452"/>
    <mergeCell ref="ED452:EE452"/>
    <mergeCell ref="EJ452:EK452"/>
    <mergeCell ref="EP452:EQ452"/>
    <mergeCell ref="EV452:EW452"/>
    <mergeCell ref="IH452:II452"/>
    <mergeCell ref="B464:F464"/>
    <mergeCell ref="GX452:GY452"/>
    <mergeCell ref="HD452:HE452"/>
    <mergeCell ref="HJ452:HK452"/>
    <mergeCell ref="HP452:HQ452"/>
    <mergeCell ref="FZ452:GA452"/>
    <mergeCell ref="GF452:GG452"/>
    <mergeCell ref="GL452:GM452"/>
    <mergeCell ref="GR452:GS452"/>
    <mergeCell ref="B458:C458"/>
    <mergeCell ref="D458:E459"/>
    <mergeCell ref="F458:F459"/>
    <mergeCell ref="B459:C459"/>
    <mergeCell ref="HV452:HW452"/>
    <mergeCell ref="IB452:IC452"/>
    <mergeCell ref="FB452:FC452"/>
    <mergeCell ref="FH452:FI452"/>
    <mergeCell ref="FN452:FO452"/>
    <mergeCell ref="FT452:FU452"/>
    <mergeCell ref="B460:C460"/>
    <mergeCell ref="D460:E461"/>
    <mergeCell ref="F460:F461"/>
    <mergeCell ref="B469:C469"/>
    <mergeCell ref="D469:E470"/>
    <mergeCell ref="F469:F470"/>
    <mergeCell ref="B470:C470"/>
    <mergeCell ref="B471:C471"/>
    <mergeCell ref="D471:E472"/>
    <mergeCell ref="F471:F472"/>
    <mergeCell ref="B472:C472"/>
    <mergeCell ref="CH452:CI452"/>
    <mergeCell ref="CN452:CO452"/>
    <mergeCell ref="F473:F474"/>
    <mergeCell ref="B474:C474"/>
    <mergeCell ref="B453:F453"/>
    <mergeCell ref="B454:C454"/>
    <mergeCell ref="B475:C475"/>
    <mergeCell ref="F465:F466"/>
    <mergeCell ref="D454:E455"/>
    <mergeCell ref="F454:F455"/>
    <mergeCell ref="B455:C455"/>
    <mergeCell ref="B473:C473"/>
    <mergeCell ref="D473:E474"/>
    <mergeCell ref="HJ478:HK478"/>
    <mergeCell ref="HP478:HQ478"/>
    <mergeCell ref="FZ478:GA478"/>
    <mergeCell ref="GF478:GG478"/>
    <mergeCell ref="D482:E483"/>
    <mergeCell ref="F482:F483"/>
    <mergeCell ref="B483:C483"/>
    <mergeCell ref="HV478:HW478"/>
    <mergeCell ref="B462:C462"/>
    <mergeCell ref="D462:E463"/>
    <mergeCell ref="N452:O452"/>
    <mergeCell ref="T452:U452"/>
    <mergeCell ref="Z452:AA452"/>
    <mergeCell ref="AF452:AG452"/>
    <mergeCell ref="AL452:AM452"/>
    <mergeCell ref="AR452:AS452"/>
    <mergeCell ref="F462:F463"/>
    <mergeCell ref="B463:C463"/>
    <mergeCell ref="B467:C467"/>
    <mergeCell ref="D467:E468"/>
    <mergeCell ref="F467:F468"/>
    <mergeCell ref="B468:C468"/>
    <mergeCell ref="B456:C456"/>
    <mergeCell ref="D456:E457"/>
    <mergeCell ref="F456:F457"/>
    <mergeCell ref="B457:C457"/>
    <mergeCell ref="F480:F481"/>
    <mergeCell ref="D480:E481"/>
    <mergeCell ref="B466:C466"/>
    <mergeCell ref="B461:C461"/>
    <mergeCell ref="B465:C465"/>
    <mergeCell ref="D465:E466"/>
    <mergeCell ref="IB478:IC478"/>
    <mergeCell ref="IH478:II478"/>
    <mergeCell ref="EV478:EW478"/>
    <mergeCell ref="GL478:GM478"/>
    <mergeCell ref="GR478:GS478"/>
    <mergeCell ref="FB478:FC478"/>
    <mergeCell ref="Z478:AA478"/>
    <mergeCell ref="AF478:AG478"/>
    <mergeCell ref="AL478:AM478"/>
    <mergeCell ref="AR478:AS478"/>
    <mergeCell ref="AX478:AY478"/>
    <mergeCell ref="BD478:BE478"/>
    <mergeCell ref="BJ478:BK478"/>
    <mergeCell ref="BP478:BQ478"/>
    <mergeCell ref="BV478:BW478"/>
    <mergeCell ref="CB478:CC478"/>
    <mergeCell ref="CH478:CI478"/>
    <mergeCell ref="CN478:CO478"/>
    <mergeCell ref="CT478:CU478"/>
    <mergeCell ref="CZ478:DA478"/>
    <mergeCell ref="DF478:DG478"/>
    <mergeCell ref="DL478:DM478"/>
    <mergeCell ref="DR478:DS478"/>
    <mergeCell ref="DX478:DY478"/>
    <mergeCell ref="ED478:EE478"/>
    <mergeCell ref="EJ478:EK478"/>
    <mergeCell ref="EP478:EQ478"/>
    <mergeCell ref="FH478:FI478"/>
    <mergeCell ref="FN478:FO478"/>
    <mergeCell ref="FT478:FU478"/>
    <mergeCell ref="GX478:GY478"/>
    <mergeCell ref="HD478:HE478"/>
    <mergeCell ref="D498:E499"/>
    <mergeCell ref="F498:F499"/>
    <mergeCell ref="B499:C499"/>
    <mergeCell ref="B502:C502"/>
    <mergeCell ref="D502:E503"/>
    <mergeCell ref="F502:F503"/>
    <mergeCell ref="B503:C503"/>
    <mergeCell ref="B504:C504"/>
    <mergeCell ref="D504:E505"/>
    <mergeCell ref="F504:F505"/>
    <mergeCell ref="D486:E487"/>
    <mergeCell ref="F486:F487"/>
    <mergeCell ref="B487:C487"/>
    <mergeCell ref="D484:E485"/>
    <mergeCell ref="B479:F479"/>
    <mergeCell ref="B480:C480"/>
    <mergeCell ref="B516:C516"/>
    <mergeCell ref="F484:F485"/>
    <mergeCell ref="B485:C485"/>
    <mergeCell ref="B486:C486"/>
    <mergeCell ref="B496:C496"/>
    <mergeCell ref="D496:E497"/>
    <mergeCell ref="B494:C494"/>
    <mergeCell ref="D494:E495"/>
    <mergeCell ref="F494:F495"/>
    <mergeCell ref="B511:C511"/>
    <mergeCell ref="D511:E512"/>
    <mergeCell ref="F511:F512"/>
    <mergeCell ref="B512:C512"/>
    <mergeCell ref="B509:C509"/>
    <mergeCell ref="B482:C482"/>
    <mergeCell ref="B481:C481"/>
    <mergeCell ref="F538:F539"/>
    <mergeCell ref="B539:C539"/>
    <mergeCell ref="B531:F531"/>
    <mergeCell ref="B532:C532"/>
    <mergeCell ref="D532:E533"/>
    <mergeCell ref="F532:F533"/>
    <mergeCell ref="B533:C533"/>
    <mergeCell ref="B534:C534"/>
    <mergeCell ref="D534:E535"/>
    <mergeCell ref="F534:F535"/>
    <mergeCell ref="D538:E539"/>
    <mergeCell ref="BP542:BQ542"/>
    <mergeCell ref="BV542:BW542"/>
    <mergeCell ref="CB542:CC542"/>
    <mergeCell ref="CH542:CI542"/>
    <mergeCell ref="Z530:AA530"/>
    <mergeCell ref="AF530:AG530"/>
    <mergeCell ref="AL530:AM530"/>
    <mergeCell ref="AR530:AS530"/>
    <mergeCell ref="AX530:AY530"/>
    <mergeCell ref="BD530:BE530"/>
    <mergeCell ref="N542:O542"/>
    <mergeCell ref="T542:U542"/>
    <mergeCell ref="Z542:AA542"/>
    <mergeCell ref="AF542:AG542"/>
    <mergeCell ref="AL542:AM542"/>
    <mergeCell ref="AR542:AS542"/>
    <mergeCell ref="D536:E537"/>
    <mergeCell ref="CB530:CC530"/>
    <mergeCell ref="AX542:AY542"/>
    <mergeCell ref="BD542:BE542"/>
    <mergeCell ref="BJ542:BK542"/>
    <mergeCell ref="CT530:CU530"/>
    <mergeCell ref="CZ530:DA530"/>
    <mergeCell ref="DF530:DG530"/>
    <mergeCell ref="DL530:DM530"/>
    <mergeCell ref="GF530:GG530"/>
    <mergeCell ref="ED530:EE530"/>
    <mergeCell ref="EJ530:EK530"/>
    <mergeCell ref="EP530:EQ530"/>
    <mergeCell ref="EV530:EW530"/>
    <mergeCell ref="GL530:GM530"/>
    <mergeCell ref="DR530:DS530"/>
    <mergeCell ref="DX530:DY530"/>
    <mergeCell ref="BJ530:BK530"/>
    <mergeCell ref="BP530:BQ530"/>
    <mergeCell ref="B550:C550"/>
    <mergeCell ref="D550:E551"/>
    <mergeCell ref="F550:F551"/>
    <mergeCell ref="B551:C551"/>
    <mergeCell ref="B544:C544"/>
    <mergeCell ref="D544:E545"/>
    <mergeCell ref="F544:F545"/>
    <mergeCell ref="B545:C545"/>
    <mergeCell ref="B546:C546"/>
    <mergeCell ref="D546:E547"/>
    <mergeCell ref="B540:C540"/>
    <mergeCell ref="D540:E541"/>
    <mergeCell ref="N530:O530"/>
    <mergeCell ref="T530:U530"/>
    <mergeCell ref="B536:C536"/>
    <mergeCell ref="F536:F537"/>
    <mergeCell ref="B537:C537"/>
    <mergeCell ref="B538:C538"/>
    <mergeCell ref="B543:F543"/>
    <mergeCell ref="D556:E557"/>
    <mergeCell ref="F556:F557"/>
    <mergeCell ref="D554:E555"/>
    <mergeCell ref="F554:F555"/>
    <mergeCell ref="FZ542:GA542"/>
    <mergeCell ref="EJ542:EK542"/>
    <mergeCell ref="EP542:EQ542"/>
    <mergeCell ref="CN542:CO542"/>
    <mergeCell ref="D552:E553"/>
    <mergeCell ref="F552:F553"/>
    <mergeCell ref="B558:F558"/>
    <mergeCell ref="B559:C559"/>
    <mergeCell ref="D559:E560"/>
    <mergeCell ref="F559:F560"/>
    <mergeCell ref="B560:C560"/>
    <mergeCell ref="HJ595:HK595"/>
    <mergeCell ref="B581:C581"/>
    <mergeCell ref="GR583:GS583"/>
    <mergeCell ref="FB583:FC583"/>
    <mergeCell ref="FH583:FI583"/>
    <mergeCell ref="FN583:FO583"/>
    <mergeCell ref="FT583:FU583"/>
    <mergeCell ref="EJ583:EK583"/>
    <mergeCell ref="N595:O595"/>
    <mergeCell ref="CH583:CI583"/>
    <mergeCell ref="CN583:CO583"/>
    <mergeCell ref="B580:C580"/>
    <mergeCell ref="D580:E581"/>
    <mergeCell ref="CN595:CO595"/>
    <mergeCell ref="D585:E586"/>
    <mergeCell ref="F585:F586"/>
    <mergeCell ref="HP595:HQ595"/>
    <mergeCell ref="GX595:GY595"/>
    <mergeCell ref="Z595:AA595"/>
    <mergeCell ref="AF595:AG595"/>
    <mergeCell ref="BJ583:BK583"/>
    <mergeCell ref="BP583:BQ583"/>
    <mergeCell ref="BV583:BW583"/>
    <mergeCell ref="EV583:EW583"/>
    <mergeCell ref="B569:F569"/>
    <mergeCell ref="B561:C561"/>
    <mergeCell ref="D561:E562"/>
    <mergeCell ref="F561:F562"/>
    <mergeCell ref="B562:C562"/>
    <mergeCell ref="B563:C563"/>
    <mergeCell ref="D563:E564"/>
    <mergeCell ref="F563:F564"/>
    <mergeCell ref="B564:C564"/>
    <mergeCell ref="B565:C565"/>
    <mergeCell ref="D565:E566"/>
    <mergeCell ref="F565:F566"/>
    <mergeCell ref="B566:C566"/>
    <mergeCell ref="B567:C567"/>
    <mergeCell ref="D567:E568"/>
    <mergeCell ref="B576:C576"/>
    <mergeCell ref="D576:E577"/>
    <mergeCell ref="D574:E575"/>
    <mergeCell ref="F574:F575"/>
    <mergeCell ref="B579:C579"/>
    <mergeCell ref="B574:C574"/>
    <mergeCell ref="F578:F579"/>
    <mergeCell ref="B586:C586"/>
    <mergeCell ref="F580:F581"/>
    <mergeCell ref="HV595:HW595"/>
    <mergeCell ref="IB595:IC595"/>
    <mergeCell ref="IH595:II595"/>
    <mergeCell ref="HV583:HW583"/>
    <mergeCell ref="CB583:CC583"/>
    <mergeCell ref="CT583:CU583"/>
    <mergeCell ref="CZ583:DA583"/>
    <mergeCell ref="DF583:DG583"/>
    <mergeCell ref="DL583:DM583"/>
    <mergeCell ref="B596:F596"/>
    <mergeCell ref="GX583:GY583"/>
    <mergeCell ref="HD583:HE583"/>
    <mergeCell ref="HJ583:HK583"/>
    <mergeCell ref="HP583:HQ583"/>
    <mergeCell ref="FZ583:GA583"/>
    <mergeCell ref="GF583:GG583"/>
    <mergeCell ref="GL583:GM583"/>
    <mergeCell ref="B583:C583"/>
    <mergeCell ref="D583:F583"/>
    <mergeCell ref="B584:F584"/>
    <mergeCell ref="B585:C585"/>
    <mergeCell ref="IB583:IC583"/>
    <mergeCell ref="IH583:II583"/>
    <mergeCell ref="BD583:BE583"/>
    <mergeCell ref="EP583:EQ583"/>
    <mergeCell ref="N583:O583"/>
    <mergeCell ref="T583:U583"/>
    <mergeCell ref="Z583:AA583"/>
    <mergeCell ref="AF583:AG583"/>
    <mergeCell ref="AL583:AM583"/>
    <mergeCell ref="AR583:AS583"/>
    <mergeCell ref="B591:C591"/>
    <mergeCell ref="AX583:AY583"/>
    <mergeCell ref="ED595:EE595"/>
    <mergeCell ref="D607:E608"/>
    <mergeCell ref="F607:F608"/>
    <mergeCell ref="B608:C608"/>
    <mergeCell ref="D591:E592"/>
    <mergeCell ref="F591:F592"/>
    <mergeCell ref="B592:C592"/>
    <mergeCell ref="D589:E590"/>
    <mergeCell ref="B593:C593"/>
    <mergeCell ref="D593:E594"/>
    <mergeCell ref="F593:F594"/>
    <mergeCell ref="F589:F590"/>
    <mergeCell ref="B590:C590"/>
    <mergeCell ref="B600:C600"/>
    <mergeCell ref="T595:U595"/>
    <mergeCell ref="DR583:DS583"/>
    <mergeCell ref="DX583:DY583"/>
    <mergeCell ref="ED583:EE583"/>
    <mergeCell ref="F603:F604"/>
    <mergeCell ref="B602:C602"/>
    <mergeCell ref="F599:F600"/>
    <mergeCell ref="D627:E628"/>
    <mergeCell ref="B622:F622"/>
    <mergeCell ref="D599:E600"/>
    <mergeCell ref="B557:C557"/>
    <mergeCell ref="B606:C606"/>
    <mergeCell ref="B604:C604"/>
    <mergeCell ref="B597:C597"/>
    <mergeCell ref="D597:E598"/>
    <mergeCell ref="F597:F598"/>
    <mergeCell ref="B598:C598"/>
    <mergeCell ref="B599:C599"/>
    <mergeCell ref="F612:F613"/>
    <mergeCell ref="B611:F611"/>
    <mergeCell ref="B612:C612"/>
    <mergeCell ref="B620:C620"/>
    <mergeCell ref="B618:C618"/>
    <mergeCell ref="D618:E619"/>
    <mergeCell ref="F618:F619"/>
    <mergeCell ref="B619:C619"/>
    <mergeCell ref="F620:F621"/>
    <mergeCell ref="D616:E617"/>
    <mergeCell ref="F616:F617"/>
    <mergeCell ref="B617:C617"/>
    <mergeCell ref="B614:C614"/>
    <mergeCell ref="D614:E615"/>
    <mergeCell ref="F614:F615"/>
    <mergeCell ref="B615:C615"/>
    <mergeCell ref="B607:C607"/>
    <mergeCell ref="B575:C575"/>
    <mergeCell ref="D578:E579"/>
    <mergeCell ref="B633:C633"/>
    <mergeCell ref="D633:E634"/>
    <mergeCell ref="F627:F628"/>
    <mergeCell ref="B628:C628"/>
    <mergeCell ref="B629:C629"/>
    <mergeCell ref="B625:C625"/>
    <mergeCell ref="D625:E626"/>
    <mergeCell ref="F625:F626"/>
    <mergeCell ref="B626:C626"/>
    <mergeCell ref="B632:C632"/>
    <mergeCell ref="F567:F568"/>
    <mergeCell ref="B568:C568"/>
    <mergeCell ref="F546:F547"/>
    <mergeCell ref="B547:C547"/>
    <mergeCell ref="B594:C594"/>
    <mergeCell ref="B587:C587"/>
    <mergeCell ref="D587:E588"/>
    <mergeCell ref="F587:F588"/>
    <mergeCell ref="B588:C588"/>
    <mergeCell ref="B589:C589"/>
    <mergeCell ref="B623:C623"/>
    <mergeCell ref="D623:E624"/>
    <mergeCell ref="B621:C621"/>
    <mergeCell ref="B603:C603"/>
    <mergeCell ref="D603:E604"/>
    <mergeCell ref="D629:E630"/>
    <mergeCell ref="F629:F630"/>
    <mergeCell ref="B630:C630"/>
    <mergeCell ref="B631:C631"/>
    <mergeCell ref="D631:E632"/>
    <mergeCell ref="F631:F632"/>
    <mergeCell ref="B627:C627"/>
    <mergeCell ref="B522:C522"/>
    <mergeCell ref="D522:E523"/>
    <mergeCell ref="F522:F523"/>
    <mergeCell ref="B523:C523"/>
    <mergeCell ref="B524:C524"/>
    <mergeCell ref="D524:E525"/>
    <mergeCell ref="F524:F525"/>
    <mergeCell ref="B552:C552"/>
    <mergeCell ref="B553:C553"/>
    <mergeCell ref="B554:C554"/>
    <mergeCell ref="E2:F2"/>
    <mergeCell ref="F633:F634"/>
    <mergeCell ref="B634:C634"/>
    <mergeCell ref="F576:F577"/>
    <mergeCell ref="B577:C577"/>
    <mergeCell ref="B578:C578"/>
    <mergeCell ref="B605:C605"/>
    <mergeCell ref="D605:E606"/>
    <mergeCell ref="F623:F624"/>
    <mergeCell ref="B624:C624"/>
    <mergeCell ref="B609:C609"/>
    <mergeCell ref="D609:E610"/>
    <mergeCell ref="F609:F610"/>
    <mergeCell ref="B610:C610"/>
    <mergeCell ref="D612:E613"/>
    <mergeCell ref="B613:C613"/>
    <mergeCell ref="D620:E621"/>
    <mergeCell ref="B616:C616"/>
    <mergeCell ref="F605:F606"/>
    <mergeCell ref="B601:C601"/>
    <mergeCell ref="D601:E602"/>
    <mergeCell ref="F601:F602"/>
    <mergeCell ref="HD595:HE595"/>
    <mergeCell ref="GF595:GG595"/>
    <mergeCell ref="EV595:EW595"/>
    <mergeCell ref="EP595:EQ595"/>
    <mergeCell ref="EJ595:EK595"/>
    <mergeCell ref="DL595:DM595"/>
    <mergeCell ref="DF595:DG595"/>
    <mergeCell ref="B582:F582"/>
    <mergeCell ref="B573:C573"/>
    <mergeCell ref="F572:F573"/>
    <mergeCell ref="D572:E573"/>
    <mergeCell ref="B572:C572"/>
    <mergeCell ref="B571:C571"/>
    <mergeCell ref="F570:F571"/>
    <mergeCell ref="D570:E571"/>
    <mergeCell ref="B570:C570"/>
    <mergeCell ref="BV530:BW530"/>
    <mergeCell ref="D530:F530"/>
    <mergeCell ref="B530:C530"/>
    <mergeCell ref="B556:C556"/>
    <mergeCell ref="D548:E549"/>
    <mergeCell ref="F548:F549"/>
    <mergeCell ref="B549:C549"/>
    <mergeCell ref="B555:C555"/>
    <mergeCell ref="B548:C548"/>
    <mergeCell ref="F540:F541"/>
    <mergeCell ref="B541:C541"/>
    <mergeCell ref="B535:C535"/>
    <mergeCell ref="AL595:AM595"/>
    <mergeCell ref="AR595:AS595"/>
    <mergeCell ref="AX595:AY595"/>
    <mergeCell ref="BD595:BE595"/>
    <mergeCell ref="B529:C529"/>
    <mergeCell ref="F528:F529"/>
    <mergeCell ref="D528:E529"/>
    <mergeCell ref="B528:C528"/>
    <mergeCell ref="B527:C527"/>
    <mergeCell ref="F526:F527"/>
    <mergeCell ref="D526:E527"/>
    <mergeCell ref="B526:C526"/>
    <mergeCell ref="B525:C525"/>
    <mergeCell ref="B520:C520"/>
    <mergeCell ref="B519:C519"/>
    <mergeCell ref="F518:F519"/>
    <mergeCell ref="D518:E519"/>
    <mergeCell ref="B518:C518"/>
    <mergeCell ref="B517:F517"/>
    <mergeCell ref="F488:F489"/>
    <mergeCell ref="D488:E489"/>
    <mergeCell ref="B488:C488"/>
    <mergeCell ref="D520:E521"/>
    <mergeCell ref="F520:F521"/>
    <mergeCell ref="B521:C521"/>
    <mergeCell ref="B513:C513"/>
    <mergeCell ref="D513:E514"/>
    <mergeCell ref="F513:F514"/>
    <mergeCell ref="B514:C514"/>
    <mergeCell ref="B506:F506"/>
    <mergeCell ref="B507:C507"/>
    <mergeCell ref="D507:E508"/>
    <mergeCell ref="F507:F508"/>
    <mergeCell ref="B515:C515"/>
    <mergeCell ref="D515:E516"/>
    <mergeCell ref="F515:F516"/>
    <mergeCell ref="F178:F179"/>
    <mergeCell ref="D178:E179"/>
    <mergeCell ref="B178:C178"/>
    <mergeCell ref="F176:F177"/>
    <mergeCell ref="D176:E177"/>
    <mergeCell ref="B176:C176"/>
    <mergeCell ref="B175:C175"/>
    <mergeCell ref="F174:F175"/>
    <mergeCell ref="D174:E175"/>
    <mergeCell ref="B174:C174"/>
    <mergeCell ref="B173:C173"/>
    <mergeCell ref="F172:F173"/>
    <mergeCell ref="D172:E173"/>
    <mergeCell ref="B172:C172"/>
    <mergeCell ref="B171:F171"/>
    <mergeCell ref="HD170:HE170"/>
    <mergeCell ref="GR170:GS170"/>
    <mergeCell ref="GL170:GM170"/>
    <mergeCell ref="GF170:GG170"/>
    <mergeCell ref="FZ170:GA170"/>
    <mergeCell ref="FT170:FU170"/>
    <mergeCell ref="FN170:FO170"/>
    <mergeCell ref="FH170:FI170"/>
    <mergeCell ref="FB170:FC170"/>
    <mergeCell ref="CN170:CO170"/>
    <mergeCell ref="CH170:CI170"/>
    <mergeCell ref="BD170:BE170"/>
    <mergeCell ref="AX170:AY170"/>
    <mergeCell ref="T170:U170"/>
    <mergeCell ref="N170:O170"/>
    <mergeCell ref="EP170:EQ170"/>
    <mergeCell ref="EV170:EW170"/>
    <mergeCell ref="B164:C164"/>
    <mergeCell ref="B163:C163"/>
    <mergeCell ref="F162:F163"/>
    <mergeCell ref="IH158:II158"/>
    <mergeCell ref="IB158:IC158"/>
    <mergeCell ref="HV158:HW158"/>
    <mergeCell ref="HP158:HQ158"/>
    <mergeCell ref="HJ158:HK158"/>
    <mergeCell ref="HD158:HE158"/>
    <mergeCell ref="GX158:GY158"/>
    <mergeCell ref="FZ158:GA158"/>
    <mergeCell ref="CT158:CU158"/>
    <mergeCell ref="CN158:CO158"/>
    <mergeCell ref="CH158:CI158"/>
    <mergeCell ref="BV158:BW158"/>
    <mergeCell ref="BP158:BQ158"/>
    <mergeCell ref="BJ158:BK158"/>
    <mergeCell ref="AR158:AS158"/>
    <mergeCell ref="AL158:AM158"/>
    <mergeCell ref="B158:C158"/>
    <mergeCell ref="EP158:EQ158"/>
    <mergeCell ref="EV158:EW158"/>
    <mergeCell ref="GF158:GG158"/>
    <mergeCell ref="GL158:GM158"/>
    <mergeCell ref="GR158:GS158"/>
    <mergeCell ref="FB158:FC158"/>
    <mergeCell ref="FH158:FI158"/>
    <mergeCell ref="FN158:FO158"/>
    <mergeCell ref="FT158:FU158"/>
  </mergeCells>
  <phoneticPr fontId="28" type="noConversion"/>
  <dataValidations count="1">
    <dataValidation type="list" allowBlank="1" showInputMessage="1" showErrorMessage="1" sqref="F629 F576 F550 F513 F364 F328 F54 F334 F340 F344 F358 F360 F366 F379 F373 F375 F381 F395 F400 F402 F408 F421 F444 F438 F440 F446 F450 F473 F465 F336 F475 F498 F492 F494 F500 F504 F518 F520 F526 F538 F532 F534 F540 F554 F559 F561 F567 F580 F603 F597 F599 F605 F609 F623 F625 F631 F627 F589 F563 F574 F548 F484 F458 F471 F442 F315 F326 F324 F320 F162 F192 F377 F351 F311 F313 F168 F302 F362 F190 F243 F194 F184 F296 F182 F180 F172 F307 F176 F309 F305 F285 F249 F254 F269 F258 F260 F281 F267 F271 F279 F275 F289 F273 F262 F287 F294 F298 F300 F283 F291 F256 F252 F232 F196 F216 F205 F226 F207 F214 F218 F201 F220 F228 F222 F236 F209 F234 F241 F245 F247 F230 F238 F203 F199 F178 F467 F130 F122 F116 F105 F84 F109 F107 F103 F89 F95 F99 F82 F80 F76 F63 F59 F44 F48 F50 F332 F40 F23 F20:F21 F14 F12 F10 F8 F34 F16 F6 F25 F38 F32 F30 F36 F52 F46 F57 F61 F65 F67:F69 F27 F78 F71 F97 F93 F91 F87 F114 F118 F120 F124 F128 F132 F134 F111 F160 F164 F166 F136 F174 F188 F322 F430 F404 F415 F389 F536 F511 F522 F496 F601 F616 F633 F620 F614 F612 F618 F607 F593 F587 F585 F591 F578 F572 F570 F556 F552 F546 F544 F528 F515 F509 F507 F502 F488 F482 F480 F486 F462 F456 F454 F460 F448 F434 F428 F426 F432 F419 F413 F411 F417 F397 F393 F387 F385 F391 F368 F355 F349 F347 F353 F342 F338 F139 F141:F156 F406 F469 F524 F565">
      <formula1>$F$636:$F$641</formula1>
    </dataValidation>
  </dataValidations>
  <printOptions horizontalCentered="1"/>
  <pageMargins left="0.23622047244094491" right="0.23622047244094491" top="0.74803149606299213" bottom="0.74803149606299213" header="0.31496062992125984" footer="0.31496062992125984"/>
  <pageSetup paperSize="8" fitToHeight="10" orientation="portrait" r:id="rId1"/>
  <headerFooter alignWithMargins="0">
    <oddFooter>&amp;RRevision 05</oddFooter>
  </headerFooter>
  <rowBreaks count="41" manualBreakCount="41">
    <brk id="28" max="6" man="1"/>
    <brk id="55" max="6" man="1"/>
    <brk id="85" max="6" man="1"/>
    <brk id="112" max="16383" man="1"/>
    <brk id="152" max="16383" man="1"/>
    <brk id="163" max="16383" man="1"/>
    <brk id="179" max="16383" man="1"/>
    <brk id="189" max="16383" man="1"/>
    <brk id="197" max="16383" man="1"/>
    <brk id="206" max="16383" man="1"/>
    <brk id="229" max="16383" man="1"/>
    <brk id="239" max="16383" man="1"/>
    <brk id="250" max="16383" man="1"/>
    <brk id="259" max="16383" man="1"/>
    <brk id="282" max="16383" man="1"/>
    <brk id="292" max="16383" man="1"/>
    <brk id="303" max="16383" man="1"/>
    <brk id="312" max="16383" man="1"/>
    <brk id="335" max="16383" man="1"/>
    <brk id="345" max="16383" man="1"/>
    <brk id="356" max="16383" man="1"/>
    <brk id="365" max="16383" man="1"/>
    <brk id="388" max="16383" man="1"/>
    <brk id="398" max="16383" man="1"/>
    <brk id="409" max="16383" man="1"/>
    <brk id="418" max="16383" man="1"/>
    <brk id="441" max="16383" man="1"/>
    <brk id="449" max="16383" man="1"/>
    <brk id="463" max="16383" man="1"/>
    <brk id="472" max="16383" man="1"/>
    <brk id="495" max="16383" man="1"/>
    <brk id="505" max="16383" man="1"/>
    <brk id="516" max="16383" man="1"/>
    <brk id="529" max="16383" man="1"/>
    <brk id="547" max="16383" man="1"/>
    <brk id="557" max="16383" man="1"/>
    <brk id="568" max="16383" man="1"/>
    <brk id="577" max="16383" man="1"/>
    <brk id="600" max="16383" man="1"/>
    <brk id="610" max="16383" man="1"/>
    <brk id="62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nchor moveWithCells="1">
                  <from>
                    <xdr:col>2</xdr:col>
                    <xdr:colOff>190500</xdr:colOff>
                    <xdr:row>2</xdr:row>
                    <xdr:rowOff>180975</xdr:rowOff>
                  </from>
                  <to>
                    <xdr:col>2</xdr:col>
                    <xdr:colOff>781050</xdr:colOff>
                    <xdr:row>4</xdr:row>
                    <xdr:rowOff>0</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2</xdr:col>
                    <xdr:colOff>1285875</xdr:colOff>
                    <xdr:row>2</xdr:row>
                    <xdr:rowOff>190500</xdr:rowOff>
                  </from>
                  <to>
                    <xdr:col>2</xdr:col>
                    <xdr:colOff>1876425</xdr:colOff>
                    <xdr:row>4</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35"/>
  <sheetViews>
    <sheetView workbookViewId="0">
      <selection activeCell="H5" sqref="H5:Q5"/>
    </sheetView>
  </sheetViews>
  <sheetFormatPr baseColWidth="10" defaultRowHeight="12.75"/>
  <cols>
    <col min="1" max="1" width="3.28515625" customWidth="1"/>
    <col min="3" max="3" width="9.7109375" customWidth="1"/>
    <col min="4" max="4" width="10.140625" customWidth="1"/>
    <col min="5" max="6" width="3.7109375" customWidth="1"/>
    <col min="7" max="7" width="5.42578125" customWidth="1"/>
    <col min="8" max="13" width="3.7109375" customWidth="1"/>
    <col min="14" max="14" width="2.42578125" customWidth="1"/>
    <col min="15" max="15" width="3.7109375" hidden="1" customWidth="1"/>
    <col min="16" max="16" width="2.5703125" hidden="1" customWidth="1"/>
    <col min="17" max="17" width="3.7109375" hidden="1" customWidth="1"/>
    <col min="18" max="20" width="5.5703125" customWidth="1"/>
    <col min="21" max="21" width="9.7109375" customWidth="1"/>
    <col min="22" max="22" width="0.28515625" customWidth="1"/>
    <col min="23" max="24" width="2.140625" hidden="1" customWidth="1"/>
    <col min="25" max="25" width="2.7109375" hidden="1" customWidth="1"/>
    <col min="26" max="26" width="5.5703125" hidden="1" customWidth="1"/>
    <col min="27" max="27" width="7.28515625" customWidth="1"/>
    <col min="28" max="28" width="5.5703125" customWidth="1"/>
    <col min="29" max="29" width="6.28515625" customWidth="1"/>
    <col min="30" max="30" width="7.42578125" hidden="1" customWidth="1"/>
    <col min="31" max="31" width="9.42578125" customWidth="1"/>
    <col min="32" max="32" width="3.140625" customWidth="1"/>
    <col min="33" max="33" width="3.42578125" customWidth="1"/>
    <col min="34" max="34" width="3" customWidth="1"/>
    <col min="35" max="35" width="2.85546875" customWidth="1"/>
    <col min="36" max="36" width="2.5703125" customWidth="1"/>
    <col min="37" max="37" width="3.28515625" customWidth="1"/>
  </cols>
  <sheetData>
    <row r="1" spans="1:37" ht="36.75" customHeight="1">
      <c r="A1" s="527"/>
      <c r="B1" s="528"/>
      <c r="C1" s="528"/>
      <c r="D1" s="529"/>
      <c r="E1" s="530" t="s">
        <v>118</v>
      </c>
      <c r="F1" s="531"/>
      <c r="G1" s="531"/>
      <c r="H1" s="531"/>
      <c r="I1" s="531"/>
      <c r="J1" s="531"/>
      <c r="K1" s="531"/>
      <c r="L1" s="531"/>
      <c r="M1" s="531"/>
      <c r="N1" s="531"/>
      <c r="O1" s="531"/>
      <c r="P1" s="531"/>
      <c r="Q1" s="531"/>
      <c r="R1" s="531"/>
      <c r="S1" s="531"/>
      <c r="T1" s="531"/>
      <c r="U1" s="531"/>
      <c r="V1" s="531"/>
      <c r="W1" s="531"/>
      <c r="X1" s="531"/>
      <c r="Y1" s="531"/>
      <c r="Z1" s="532"/>
      <c r="AA1" s="502" t="s">
        <v>119</v>
      </c>
      <c r="AB1" s="503"/>
      <c r="AC1" s="503"/>
      <c r="AD1" s="503"/>
      <c r="AE1" s="515"/>
      <c r="AF1" s="516"/>
      <c r="AG1" s="656"/>
      <c r="AH1" s="657"/>
      <c r="AI1" s="657"/>
      <c r="AJ1" s="657"/>
      <c r="AK1" s="658"/>
    </row>
    <row r="2" spans="1:37" ht="23.25">
      <c r="A2" s="517" t="s">
        <v>120</v>
      </c>
      <c r="B2" s="518"/>
      <c r="C2" s="521">
        <f>Blatt1!$B$13</f>
        <v>0</v>
      </c>
      <c r="D2" s="662"/>
      <c r="E2" s="533"/>
      <c r="F2" s="534"/>
      <c r="G2" s="534"/>
      <c r="H2" s="534"/>
      <c r="I2" s="534"/>
      <c r="J2" s="534"/>
      <c r="K2" s="534"/>
      <c r="L2" s="534"/>
      <c r="M2" s="534"/>
      <c r="N2" s="534"/>
      <c r="O2" s="534"/>
      <c r="P2" s="534"/>
      <c r="Q2" s="534"/>
      <c r="R2" s="534"/>
      <c r="S2" s="534"/>
      <c r="T2" s="534"/>
      <c r="U2" s="534"/>
      <c r="V2" s="534"/>
      <c r="W2" s="534"/>
      <c r="X2" s="534"/>
      <c r="Y2" s="534"/>
      <c r="Z2" s="535"/>
      <c r="AA2" s="653" t="s">
        <v>121</v>
      </c>
      <c r="AB2" s="654"/>
      <c r="AC2" s="654"/>
      <c r="AD2" s="265"/>
      <c r="AE2" s="655" t="s">
        <v>122</v>
      </c>
      <c r="AF2" s="522"/>
      <c r="AG2" s="522"/>
      <c r="AH2" s="266"/>
      <c r="AI2" s="266"/>
      <c r="AJ2" s="266"/>
      <c r="AK2" s="267"/>
    </row>
    <row r="3" spans="1:37">
      <c r="A3" s="519"/>
      <c r="B3" s="520"/>
      <c r="C3" s="663"/>
      <c r="D3" s="663"/>
      <c r="E3" s="536"/>
      <c r="F3" s="537"/>
      <c r="G3" s="537"/>
      <c r="H3" s="537"/>
      <c r="I3" s="537"/>
      <c r="J3" s="537"/>
      <c r="K3" s="537"/>
      <c r="L3" s="537"/>
      <c r="M3" s="537"/>
      <c r="N3" s="537"/>
      <c r="O3" s="537"/>
      <c r="P3" s="537"/>
      <c r="Q3" s="537"/>
      <c r="R3" s="537"/>
      <c r="S3" s="537"/>
      <c r="T3" s="537"/>
      <c r="U3" s="537"/>
      <c r="V3" s="537"/>
      <c r="W3" s="537"/>
      <c r="X3" s="537"/>
      <c r="Y3" s="537"/>
      <c r="Z3" s="538"/>
      <c r="AA3" s="523"/>
      <c r="AB3" s="524"/>
      <c r="AC3" s="524"/>
      <c r="AD3" s="524"/>
      <c r="AE3" s="524"/>
      <c r="AF3" s="525"/>
      <c r="AG3" s="525"/>
      <c r="AH3" s="525"/>
      <c r="AI3" s="525"/>
      <c r="AJ3" s="525"/>
      <c r="AK3" s="526"/>
    </row>
    <row r="4" spans="1:37" ht="24" customHeight="1">
      <c r="A4" s="513" t="s">
        <v>123</v>
      </c>
      <c r="B4" s="514"/>
      <c r="C4" s="565"/>
      <c r="D4" s="565"/>
      <c r="E4" s="660"/>
      <c r="F4" s="661"/>
      <c r="G4" s="661"/>
      <c r="H4" s="509"/>
      <c r="I4" s="509"/>
      <c r="J4" s="509"/>
      <c r="K4" s="509"/>
      <c r="L4" s="509"/>
      <c r="M4" s="509"/>
      <c r="N4" s="509"/>
      <c r="O4" s="509"/>
      <c r="P4" s="509"/>
      <c r="Q4" s="510"/>
      <c r="R4" s="660"/>
      <c r="S4" s="661"/>
      <c r="T4" s="661"/>
      <c r="U4" s="661"/>
      <c r="V4" s="661"/>
      <c r="W4" s="509"/>
      <c r="X4" s="509"/>
      <c r="Y4" s="509"/>
      <c r="Z4" s="510"/>
      <c r="AA4" s="561" t="s">
        <v>124</v>
      </c>
      <c r="AB4" s="562"/>
      <c r="AC4" s="562"/>
      <c r="AD4" s="562"/>
      <c r="AE4" s="268" t="s">
        <v>125</v>
      </c>
      <c r="AF4" s="504"/>
      <c r="AG4" s="504"/>
      <c r="AH4" s="504"/>
      <c r="AI4" s="504"/>
      <c r="AJ4" s="504"/>
      <c r="AK4" s="505"/>
    </row>
    <row r="5" spans="1:37" ht="35.25">
      <c r="A5" s="506" t="s">
        <v>126</v>
      </c>
      <c r="B5" s="507"/>
      <c r="C5" s="508">
        <f>Blatt1!$N$4</f>
        <v>0</v>
      </c>
      <c r="D5" s="659"/>
      <c r="E5" s="660"/>
      <c r="F5" s="661"/>
      <c r="G5" s="661"/>
      <c r="H5" s="509"/>
      <c r="I5" s="509"/>
      <c r="J5" s="509"/>
      <c r="K5" s="509"/>
      <c r="L5" s="509"/>
      <c r="M5" s="509"/>
      <c r="N5" s="509"/>
      <c r="O5" s="509"/>
      <c r="P5" s="509"/>
      <c r="Q5" s="510"/>
      <c r="R5" s="660"/>
      <c r="S5" s="661"/>
      <c r="T5" s="661"/>
      <c r="U5" s="661"/>
      <c r="V5" s="661"/>
      <c r="W5" s="509"/>
      <c r="X5" s="509"/>
      <c r="Y5" s="509"/>
      <c r="Z5" s="510"/>
      <c r="AA5" s="563"/>
      <c r="AB5" s="564"/>
      <c r="AC5" s="564"/>
      <c r="AD5" s="564"/>
      <c r="AE5" s="269" t="s">
        <v>136</v>
      </c>
      <c r="AF5" s="511"/>
      <c r="AG5" s="511"/>
      <c r="AH5" s="511"/>
      <c r="AI5" s="511"/>
      <c r="AJ5" s="511"/>
      <c r="AK5" s="512"/>
    </row>
    <row r="6" spans="1:37">
      <c r="A6" s="270"/>
      <c r="B6" s="271"/>
      <c r="C6" s="271" t="s">
        <v>598</v>
      </c>
      <c r="D6" s="271"/>
      <c r="E6" s="272"/>
      <c r="F6" s="271"/>
      <c r="G6" s="271"/>
      <c r="H6" s="271"/>
      <c r="I6" s="271"/>
      <c r="J6" s="271"/>
      <c r="K6" s="271"/>
      <c r="L6" s="271"/>
      <c r="M6" s="271"/>
      <c r="N6" s="271"/>
      <c r="O6" s="271"/>
      <c r="P6" s="271"/>
      <c r="Q6" s="272"/>
      <c r="R6" s="271"/>
      <c r="S6" s="271"/>
      <c r="T6" s="271"/>
      <c r="U6" s="271"/>
      <c r="V6" s="271"/>
      <c r="W6" s="271"/>
      <c r="X6" s="271"/>
      <c r="Y6" s="271"/>
      <c r="Z6" s="271"/>
      <c r="AA6" s="272"/>
      <c r="AB6" s="271"/>
      <c r="AC6" s="271"/>
      <c r="AD6" s="273"/>
      <c r="AE6" s="271"/>
      <c r="AF6" s="271"/>
      <c r="AG6" s="271"/>
      <c r="AH6" s="271"/>
      <c r="AI6" s="271"/>
      <c r="AJ6" s="271"/>
      <c r="AK6" s="274"/>
    </row>
    <row r="7" spans="1:37">
      <c r="A7" s="539" t="s">
        <v>127</v>
      </c>
      <c r="B7" s="542" t="s">
        <v>128</v>
      </c>
      <c r="C7" s="543"/>
      <c r="D7" s="544"/>
      <c r="E7" s="551" t="s">
        <v>134</v>
      </c>
      <c r="F7" s="531"/>
      <c r="G7" s="531"/>
      <c r="H7" s="531"/>
      <c r="I7" s="531"/>
      <c r="J7" s="531"/>
      <c r="K7" s="531"/>
      <c r="L7" s="531"/>
      <c r="M7" s="531"/>
      <c r="N7" s="531"/>
      <c r="O7" s="531"/>
      <c r="P7" s="531"/>
      <c r="Q7" s="532"/>
      <c r="R7" s="551" t="s">
        <v>135</v>
      </c>
      <c r="S7" s="553"/>
      <c r="T7" s="553"/>
      <c r="U7" s="553"/>
      <c r="V7" s="553"/>
      <c r="W7" s="553"/>
      <c r="X7" s="553"/>
      <c r="Y7" s="553"/>
      <c r="Z7" s="553"/>
      <c r="AA7" s="551" t="s">
        <v>129</v>
      </c>
      <c r="AB7" s="585"/>
      <c r="AC7" s="585"/>
      <c r="AD7" s="586"/>
      <c r="AE7" s="593" t="s">
        <v>130</v>
      </c>
      <c r="AF7" s="551" t="s">
        <v>131</v>
      </c>
      <c r="AG7" s="531"/>
      <c r="AH7" s="531"/>
      <c r="AI7" s="531"/>
      <c r="AJ7" s="531"/>
      <c r="AK7" s="532"/>
    </row>
    <row r="8" spans="1:37">
      <c r="A8" s="540"/>
      <c r="B8" s="545"/>
      <c r="C8" s="546"/>
      <c r="D8" s="547"/>
      <c r="E8" s="533"/>
      <c r="F8" s="552"/>
      <c r="G8" s="552"/>
      <c r="H8" s="552"/>
      <c r="I8" s="552"/>
      <c r="J8" s="552"/>
      <c r="K8" s="552"/>
      <c r="L8" s="552"/>
      <c r="M8" s="552"/>
      <c r="N8" s="552"/>
      <c r="O8" s="552"/>
      <c r="P8" s="552"/>
      <c r="Q8" s="535"/>
      <c r="R8" s="554"/>
      <c r="S8" s="555"/>
      <c r="T8" s="555"/>
      <c r="U8" s="555"/>
      <c r="V8" s="555"/>
      <c r="W8" s="555"/>
      <c r="X8" s="555"/>
      <c r="Y8" s="555"/>
      <c r="Z8" s="555"/>
      <c r="AA8" s="587"/>
      <c r="AB8" s="588"/>
      <c r="AC8" s="588"/>
      <c r="AD8" s="589"/>
      <c r="AE8" s="594"/>
      <c r="AF8" s="536"/>
      <c r="AG8" s="537"/>
      <c r="AH8" s="537"/>
      <c r="AI8" s="537"/>
      <c r="AJ8" s="537"/>
      <c r="AK8" s="538"/>
    </row>
    <row r="9" spans="1:37" ht="22.5" customHeight="1">
      <c r="A9" s="541"/>
      <c r="B9" s="548"/>
      <c r="C9" s="549"/>
      <c r="D9" s="550"/>
      <c r="E9" s="536"/>
      <c r="F9" s="537"/>
      <c r="G9" s="537"/>
      <c r="H9" s="537"/>
      <c r="I9" s="537"/>
      <c r="J9" s="537"/>
      <c r="K9" s="537"/>
      <c r="L9" s="537"/>
      <c r="M9" s="537"/>
      <c r="N9" s="537"/>
      <c r="O9" s="537"/>
      <c r="P9" s="537"/>
      <c r="Q9" s="538"/>
      <c r="R9" s="556"/>
      <c r="S9" s="557"/>
      <c r="T9" s="557"/>
      <c r="U9" s="557"/>
      <c r="V9" s="557"/>
      <c r="W9" s="557"/>
      <c r="X9" s="557"/>
      <c r="Y9" s="557"/>
      <c r="Z9" s="557"/>
      <c r="AA9" s="590"/>
      <c r="AB9" s="591"/>
      <c r="AC9" s="591"/>
      <c r="AD9" s="592"/>
      <c r="AE9" s="595"/>
      <c r="AF9" s="275">
        <v>0</v>
      </c>
      <c r="AG9" s="275">
        <v>20</v>
      </c>
      <c r="AH9" s="275">
        <v>40</v>
      </c>
      <c r="AI9" s="275">
        <v>60</v>
      </c>
      <c r="AJ9" s="275">
        <v>80</v>
      </c>
      <c r="AK9" s="276">
        <v>100</v>
      </c>
    </row>
    <row r="10" spans="1:37">
      <c r="A10" s="566"/>
      <c r="B10" s="569"/>
      <c r="C10" s="570"/>
      <c r="D10" s="571"/>
      <c r="E10" s="570"/>
      <c r="F10" s="570"/>
      <c r="G10" s="570"/>
      <c r="H10" s="570"/>
      <c r="I10" s="570"/>
      <c r="J10" s="570"/>
      <c r="K10" s="570"/>
      <c r="L10" s="570"/>
      <c r="M10" s="570"/>
      <c r="N10" s="570"/>
      <c r="O10" s="570"/>
      <c r="P10" s="570"/>
      <c r="Q10" s="571"/>
      <c r="R10" s="569"/>
      <c r="S10" s="570"/>
      <c r="T10" s="570"/>
      <c r="U10" s="570"/>
      <c r="V10" s="570"/>
      <c r="W10" s="570"/>
      <c r="X10" s="570"/>
      <c r="Y10" s="570"/>
      <c r="Z10" s="571"/>
      <c r="AA10" s="569"/>
      <c r="AB10" s="570"/>
      <c r="AC10" s="570"/>
      <c r="AD10" s="571"/>
      <c r="AE10" s="579"/>
      <c r="AF10" s="558"/>
      <c r="AG10" s="558"/>
      <c r="AH10" s="558"/>
      <c r="AI10" s="558"/>
      <c r="AJ10" s="558"/>
      <c r="AK10" s="558"/>
    </row>
    <row r="11" spans="1:37">
      <c r="A11" s="567"/>
      <c r="B11" s="572"/>
      <c r="C11" s="573"/>
      <c r="D11" s="574"/>
      <c r="E11" s="573"/>
      <c r="F11" s="573"/>
      <c r="G11" s="573"/>
      <c r="H11" s="573"/>
      <c r="I11" s="573"/>
      <c r="J11" s="573"/>
      <c r="K11" s="573"/>
      <c r="L11" s="573"/>
      <c r="M11" s="573"/>
      <c r="N11" s="573"/>
      <c r="O11" s="573"/>
      <c r="P11" s="573"/>
      <c r="Q11" s="574"/>
      <c r="R11" s="572"/>
      <c r="S11" s="573"/>
      <c r="T11" s="573"/>
      <c r="U11" s="573"/>
      <c r="V11" s="573"/>
      <c r="W11" s="573"/>
      <c r="X11" s="573"/>
      <c r="Y11" s="573"/>
      <c r="Z11" s="574"/>
      <c r="AA11" s="572"/>
      <c r="AB11" s="578"/>
      <c r="AC11" s="578"/>
      <c r="AD11" s="574"/>
      <c r="AE11" s="580"/>
      <c r="AF11" s="559"/>
      <c r="AG11" s="559"/>
      <c r="AH11" s="559"/>
      <c r="AI11" s="559"/>
      <c r="AJ11" s="559"/>
      <c r="AK11" s="559"/>
    </row>
    <row r="12" spans="1:37">
      <c r="A12" s="567"/>
      <c r="B12" s="572"/>
      <c r="C12" s="573"/>
      <c r="D12" s="574"/>
      <c r="E12" s="573"/>
      <c r="F12" s="573"/>
      <c r="G12" s="573"/>
      <c r="H12" s="573"/>
      <c r="I12" s="573"/>
      <c r="J12" s="573"/>
      <c r="K12" s="573"/>
      <c r="L12" s="573"/>
      <c r="M12" s="573"/>
      <c r="N12" s="573"/>
      <c r="O12" s="573"/>
      <c r="P12" s="573"/>
      <c r="Q12" s="574"/>
      <c r="R12" s="572"/>
      <c r="S12" s="573"/>
      <c r="T12" s="573"/>
      <c r="U12" s="573"/>
      <c r="V12" s="573"/>
      <c r="W12" s="573"/>
      <c r="X12" s="573"/>
      <c r="Y12" s="573"/>
      <c r="Z12" s="574"/>
      <c r="AA12" s="572"/>
      <c r="AB12" s="578"/>
      <c r="AC12" s="578"/>
      <c r="AD12" s="574"/>
      <c r="AE12" s="580"/>
      <c r="AF12" s="559"/>
      <c r="AG12" s="559"/>
      <c r="AH12" s="559"/>
      <c r="AI12" s="559"/>
      <c r="AJ12" s="559"/>
      <c r="AK12" s="559"/>
    </row>
    <row r="13" spans="1:37">
      <c r="A13" s="568"/>
      <c r="B13" s="575"/>
      <c r="C13" s="576"/>
      <c r="D13" s="577"/>
      <c r="E13" s="576"/>
      <c r="F13" s="576"/>
      <c r="G13" s="576"/>
      <c r="H13" s="576"/>
      <c r="I13" s="576"/>
      <c r="J13" s="576"/>
      <c r="K13" s="576"/>
      <c r="L13" s="576"/>
      <c r="M13" s="576"/>
      <c r="N13" s="576"/>
      <c r="O13" s="576"/>
      <c r="P13" s="576"/>
      <c r="Q13" s="577"/>
      <c r="R13" s="575"/>
      <c r="S13" s="576"/>
      <c r="T13" s="576"/>
      <c r="U13" s="576"/>
      <c r="V13" s="576"/>
      <c r="W13" s="576"/>
      <c r="X13" s="576"/>
      <c r="Y13" s="576"/>
      <c r="Z13" s="577"/>
      <c r="AA13" s="575"/>
      <c r="AB13" s="576"/>
      <c r="AC13" s="576"/>
      <c r="AD13" s="577"/>
      <c r="AE13" s="581"/>
      <c r="AF13" s="560"/>
      <c r="AG13" s="560"/>
      <c r="AH13" s="560"/>
      <c r="AI13" s="560"/>
      <c r="AJ13" s="560"/>
      <c r="AK13" s="560"/>
    </row>
    <row r="14" spans="1:37">
      <c r="A14" s="566"/>
      <c r="B14" s="569"/>
      <c r="C14" s="570"/>
      <c r="D14" s="571"/>
      <c r="E14" s="570"/>
      <c r="F14" s="570"/>
      <c r="G14" s="570"/>
      <c r="H14" s="570"/>
      <c r="I14" s="570"/>
      <c r="J14" s="570"/>
      <c r="K14" s="570"/>
      <c r="L14" s="570"/>
      <c r="M14" s="570"/>
      <c r="N14" s="570"/>
      <c r="O14" s="570"/>
      <c r="P14" s="570"/>
      <c r="Q14" s="571"/>
      <c r="R14" s="569"/>
      <c r="S14" s="570"/>
      <c r="T14" s="570"/>
      <c r="U14" s="570"/>
      <c r="V14" s="570"/>
      <c r="W14" s="570"/>
      <c r="X14" s="570"/>
      <c r="Y14" s="570"/>
      <c r="Z14" s="571"/>
      <c r="AA14" s="569"/>
      <c r="AB14" s="570"/>
      <c r="AC14" s="570"/>
      <c r="AD14" s="571"/>
      <c r="AE14" s="582"/>
      <c r="AF14" s="558"/>
      <c r="AG14" s="558"/>
      <c r="AH14" s="558"/>
      <c r="AI14" s="558"/>
      <c r="AJ14" s="558"/>
      <c r="AK14" s="558"/>
    </row>
    <row r="15" spans="1:37">
      <c r="A15" s="567"/>
      <c r="B15" s="572"/>
      <c r="C15" s="573"/>
      <c r="D15" s="574"/>
      <c r="E15" s="573"/>
      <c r="F15" s="573"/>
      <c r="G15" s="573"/>
      <c r="H15" s="573"/>
      <c r="I15" s="573"/>
      <c r="J15" s="573"/>
      <c r="K15" s="573"/>
      <c r="L15" s="573"/>
      <c r="M15" s="573"/>
      <c r="N15" s="573"/>
      <c r="O15" s="573"/>
      <c r="P15" s="573"/>
      <c r="Q15" s="574"/>
      <c r="R15" s="572"/>
      <c r="S15" s="573"/>
      <c r="T15" s="573"/>
      <c r="U15" s="573"/>
      <c r="V15" s="573"/>
      <c r="W15" s="573"/>
      <c r="X15" s="573"/>
      <c r="Y15" s="573"/>
      <c r="Z15" s="574"/>
      <c r="AA15" s="572"/>
      <c r="AB15" s="578"/>
      <c r="AC15" s="578"/>
      <c r="AD15" s="574"/>
      <c r="AE15" s="583"/>
      <c r="AF15" s="559"/>
      <c r="AG15" s="559"/>
      <c r="AH15" s="559"/>
      <c r="AI15" s="559"/>
      <c r="AJ15" s="559"/>
      <c r="AK15" s="559"/>
    </row>
    <row r="16" spans="1:37">
      <c r="A16" s="567"/>
      <c r="B16" s="572"/>
      <c r="C16" s="573"/>
      <c r="D16" s="574"/>
      <c r="E16" s="573"/>
      <c r="F16" s="573"/>
      <c r="G16" s="573"/>
      <c r="H16" s="573"/>
      <c r="I16" s="573"/>
      <c r="J16" s="573"/>
      <c r="K16" s="573"/>
      <c r="L16" s="573"/>
      <c r="M16" s="573"/>
      <c r="N16" s="573"/>
      <c r="O16" s="573"/>
      <c r="P16" s="573"/>
      <c r="Q16" s="574"/>
      <c r="R16" s="572"/>
      <c r="S16" s="578"/>
      <c r="T16" s="578"/>
      <c r="U16" s="578"/>
      <c r="V16" s="578"/>
      <c r="W16" s="578"/>
      <c r="X16" s="578"/>
      <c r="Y16" s="578"/>
      <c r="Z16" s="574"/>
      <c r="AA16" s="572"/>
      <c r="AB16" s="578"/>
      <c r="AC16" s="578"/>
      <c r="AD16" s="574"/>
      <c r="AE16" s="583"/>
      <c r="AF16" s="559"/>
      <c r="AG16" s="559"/>
      <c r="AH16" s="559"/>
      <c r="AI16" s="559"/>
      <c r="AJ16" s="559"/>
      <c r="AK16" s="559"/>
    </row>
    <row r="17" spans="1:37">
      <c r="A17" s="568"/>
      <c r="B17" s="575"/>
      <c r="C17" s="576"/>
      <c r="D17" s="577"/>
      <c r="E17" s="576"/>
      <c r="F17" s="576"/>
      <c r="G17" s="576"/>
      <c r="H17" s="576"/>
      <c r="I17" s="576"/>
      <c r="J17" s="576"/>
      <c r="K17" s="576"/>
      <c r="L17" s="576"/>
      <c r="M17" s="576"/>
      <c r="N17" s="576"/>
      <c r="O17" s="576"/>
      <c r="P17" s="576"/>
      <c r="Q17" s="577"/>
      <c r="R17" s="575"/>
      <c r="S17" s="576"/>
      <c r="T17" s="576"/>
      <c r="U17" s="576"/>
      <c r="V17" s="576"/>
      <c r="W17" s="576"/>
      <c r="X17" s="576"/>
      <c r="Y17" s="576"/>
      <c r="Z17" s="577"/>
      <c r="AA17" s="575"/>
      <c r="AB17" s="576"/>
      <c r="AC17" s="576"/>
      <c r="AD17" s="577"/>
      <c r="AE17" s="584"/>
      <c r="AF17" s="560"/>
      <c r="AG17" s="560"/>
      <c r="AH17" s="560"/>
      <c r="AI17" s="560"/>
      <c r="AJ17" s="560"/>
      <c r="AK17" s="560"/>
    </row>
    <row r="18" spans="1:37">
      <c r="A18" s="566"/>
      <c r="B18" s="569"/>
      <c r="C18" s="570"/>
      <c r="D18" s="571"/>
      <c r="E18" s="570"/>
      <c r="F18" s="570"/>
      <c r="G18" s="570"/>
      <c r="H18" s="570"/>
      <c r="I18" s="570"/>
      <c r="J18" s="570"/>
      <c r="K18" s="570"/>
      <c r="L18" s="570"/>
      <c r="M18" s="570"/>
      <c r="N18" s="570"/>
      <c r="O18" s="570"/>
      <c r="P18" s="570"/>
      <c r="Q18" s="571"/>
      <c r="R18" s="569"/>
      <c r="S18" s="570"/>
      <c r="T18" s="570"/>
      <c r="U18" s="570"/>
      <c r="V18" s="570"/>
      <c r="W18" s="570"/>
      <c r="X18" s="570"/>
      <c r="Y18" s="570"/>
      <c r="Z18" s="571"/>
      <c r="AA18" s="569"/>
      <c r="AB18" s="570"/>
      <c r="AC18" s="570"/>
      <c r="AD18" s="571"/>
      <c r="AE18" s="582"/>
      <c r="AF18" s="558"/>
      <c r="AG18" s="558"/>
      <c r="AH18" s="558"/>
      <c r="AI18" s="558"/>
      <c r="AJ18" s="558"/>
      <c r="AK18" s="558"/>
    </row>
    <row r="19" spans="1:37">
      <c r="A19" s="567"/>
      <c r="B19" s="572"/>
      <c r="C19" s="573"/>
      <c r="D19" s="574"/>
      <c r="E19" s="573"/>
      <c r="F19" s="573"/>
      <c r="G19" s="573"/>
      <c r="H19" s="573"/>
      <c r="I19" s="573"/>
      <c r="J19" s="573"/>
      <c r="K19" s="573"/>
      <c r="L19" s="573"/>
      <c r="M19" s="573"/>
      <c r="N19" s="573"/>
      <c r="O19" s="573"/>
      <c r="P19" s="573"/>
      <c r="Q19" s="574"/>
      <c r="R19" s="572"/>
      <c r="S19" s="573"/>
      <c r="T19" s="573"/>
      <c r="U19" s="573"/>
      <c r="V19" s="573"/>
      <c r="W19" s="573"/>
      <c r="X19" s="573"/>
      <c r="Y19" s="573"/>
      <c r="Z19" s="574"/>
      <c r="AA19" s="572"/>
      <c r="AB19" s="578"/>
      <c r="AC19" s="578"/>
      <c r="AD19" s="574"/>
      <c r="AE19" s="583"/>
      <c r="AF19" s="559"/>
      <c r="AG19" s="559"/>
      <c r="AH19" s="559"/>
      <c r="AI19" s="559"/>
      <c r="AJ19" s="559"/>
      <c r="AK19" s="559"/>
    </row>
    <row r="20" spans="1:37">
      <c r="A20" s="596"/>
      <c r="B20" s="572"/>
      <c r="C20" s="578"/>
      <c r="D20" s="574"/>
      <c r="E20" s="578"/>
      <c r="F20" s="578"/>
      <c r="G20" s="578"/>
      <c r="H20" s="578"/>
      <c r="I20" s="578"/>
      <c r="J20" s="578"/>
      <c r="K20" s="578"/>
      <c r="L20" s="578"/>
      <c r="M20" s="578"/>
      <c r="N20" s="578"/>
      <c r="O20" s="578"/>
      <c r="P20" s="578"/>
      <c r="Q20" s="574"/>
      <c r="R20" s="572"/>
      <c r="S20" s="578"/>
      <c r="T20" s="578"/>
      <c r="U20" s="578"/>
      <c r="V20" s="578"/>
      <c r="W20" s="578"/>
      <c r="X20" s="578"/>
      <c r="Y20" s="578"/>
      <c r="Z20" s="574"/>
      <c r="AA20" s="572"/>
      <c r="AB20" s="578"/>
      <c r="AC20" s="578"/>
      <c r="AD20" s="574"/>
      <c r="AE20" s="583"/>
      <c r="AF20" s="559"/>
      <c r="AG20" s="559"/>
      <c r="AH20" s="559"/>
      <c r="AI20" s="559"/>
      <c r="AJ20" s="559"/>
      <c r="AK20" s="559"/>
    </row>
    <row r="21" spans="1:37">
      <c r="A21" s="597"/>
      <c r="B21" s="575"/>
      <c r="C21" s="576"/>
      <c r="D21" s="577"/>
      <c r="E21" s="576"/>
      <c r="F21" s="576"/>
      <c r="G21" s="576"/>
      <c r="H21" s="576"/>
      <c r="I21" s="576"/>
      <c r="J21" s="576"/>
      <c r="K21" s="576"/>
      <c r="L21" s="576"/>
      <c r="M21" s="576"/>
      <c r="N21" s="576"/>
      <c r="O21" s="576"/>
      <c r="P21" s="576"/>
      <c r="Q21" s="577"/>
      <c r="R21" s="575"/>
      <c r="S21" s="576"/>
      <c r="T21" s="576"/>
      <c r="U21" s="576"/>
      <c r="V21" s="576"/>
      <c r="W21" s="576"/>
      <c r="X21" s="576"/>
      <c r="Y21" s="576"/>
      <c r="Z21" s="577"/>
      <c r="AA21" s="575"/>
      <c r="AB21" s="576"/>
      <c r="AC21" s="576"/>
      <c r="AD21" s="577"/>
      <c r="AE21" s="584"/>
      <c r="AF21" s="560"/>
      <c r="AG21" s="560"/>
      <c r="AH21" s="560"/>
      <c r="AI21" s="560"/>
      <c r="AJ21" s="560"/>
      <c r="AK21" s="560"/>
    </row>
    <row r="22" spans="1:37">
      <c r="A22" s="566"/>
      <c r="B22" s="569"/>
      <c r="C22" s="570"/>
      <c r="D22" s="571"/>
      <c r="E22" s="570"/>
      <c r="F22" s="570"/>
      <c r="G22" s="570"/>
      <c r="H22" s="570"/>
      <c r="I22" s="570"/>
      <c r="J22" s="570"/>
      <c r="K22" s="570"/>
      <c r="L22" s="570"/>
      <c r="M22" s="570"/>
      <c r="N22" s="570"/>
      <c r="O22" s="570"/>
      <c r="P22" s="570"/>
      <c r="Q22" s="571"/>
      <c r="R22" s="569"/>
      <c r="S22" s="570"/>
      <c r="T22" s="570"/>
      <c r="U22" s="570"/>
      <c r="V22" s="570"/>
      <c r="W22" s="570"/>
      <c r="X22" s="570"/>
      <c r="Y22" s="570"/>
      <c r="Z22" s="571"/>
      <c r="AA22" s="569"/>
      <c r="AB22" s="570"/>
      <c r="AC22" s="570"/>
      <c r="AD22" s="571"/>
      <c r="AE22" s="582"/>
      <c r="AF22" s="558"/>
      <c r="AG22" s="558"/>
      <c r="AH22" s="558"/>
      <c r="AI22" s="558"/>
      <c r="AJ22" s="558"/>
      <c r="AK22" s="558"/>
    </row>
    <row r="23" spans="1:37">
      <c r="A23" s="567"/>
      <c r="B23" s="572"/>
      <c r="C23" s="573"/>
      <c r="D23" s="574"/>
      <c r="E23" s="573"/>
      <c r="F23" s="573"/>
      <c r="G23" s="573"/>
      <c r="H23" s="573"/>
      <c r="I23" s="573"/>
      <c r="J23" s="573"/>
      <c r="K23" s="573"/>
      <c r="L23" s="573"/>
      <c r="M23" s="573"/>
      <c r="N23" s="573"/>
      <c r="O23" s="573"/>
      <c r="P23" s="573"/>
      <c r="Q23" s="574"/>
      <c r="R23" s="572"/>
      <c r="S23" s="573"/>
      <c r="T23" s="573"/>
      <c r="U23" s="573"/>
      <c r="V23" s="573"/>
      <c r="W23" s="573"/>
      <c r="X23" s="573"/>
      <c r="Y23" s="573"/>
      <c r="Z23" s="574"/>
      <c r="AA23" s="572"/>
      <c r="AB23" s="573"/>
      <c r="AC23" s="573"/>
      <c r="AD23" s="574"/>
      <c r="AE23" s="583"/>
      <c r="AF23" s="559"/>
      <c r="AG23" s="559"/>
      <c r="AH23" s="559"/>
      <c r="AI23" s="559"/>
      <c r="AJ23" s="559"/>
      <c r="AK23" s="559"/>
    </row>
    <row r="24" spans="1:37">
      <c r="A24" s="596"/>
      <c r="B24" s="572"/>
      <c r="C24" s="578"/>
      <c r="D24" s="574"/>
      <c r="E24" s="578"/>
      <c r="F24" s="578"/>
      <c r="G24" s="578"/>
      <c r="H24" s="578"/>
      <c r="I24" s="578"/>
      <c r="J24" s="578"/>
      <c r="K24" s="578"/>
      <c r="L24" s="578"/>
      <c r="M24" s="578"/>
      <c r="N24" s="578"/>
      <c r="O24" s="578"/>
      <c r="P24" s="578"/>
      <c r="Q24" s="574"/>
      <c r="R24" s="572"/>
      <c r="S24" s="578"/>
      <c r="T24" s="578"/>
      <c r="U24" s="578"/>
      <c r="V24" s="578"/>
      <c r="W24" s="578"/>
      <c r="X24" s="578"/>
      <c r="Y24" s="578"/>
      <c r="Z24" s="574"/>
      <c r="AA24" s="572"/>
      <c r="AB24" s="578"/>
      <c r="AC24" s="578"/>
      <c r="AD24" s="574"/>
      <c r="AE24" s="583"/>
      <c r="AF24" s="559"/>
      <c r="AG24" s="559"/>
      <c r="AH24" s="559"/>
      <c r="AI24" s="559"/>
      <c r="AJ24" s="559"/>
      <c r="AK24" s="559"/>
    </row>
    <row r="25" spans="1:37">
      <c r="A25" s="597"/>
      <c r="B25" s="575"/>
      <c r="C25" s="576"/>
      <c r="D25" s="577"/>
      <c r="E25" s="576"/>
      <c r="F25" s="576"/>
      <c r="G25" s="576"/>
      <c r="H25" s="576"/>
      <c r="I25" s="576"/>
      <c r="J25" s="576"/>
      <c r="K25" s="576"/>
      <c r="L25" s="576"/>
      <c r="M25" s="576"/>
      <c r="N25" s="576"/>
      <c r="O25" s="576"/>
      <c r="P25" s="576"/>
      <c r="Q25" s="577"/>
      <c r="R25" s="575"/>
      <c r="S25" s="576"/>
      <c r="T25" s="576"/>
      <c r="U25" s="576"/>
      <c r="V25" s="576"/>
      <c r="W25" s="576"/>
      <c r="X25" s="576"/>
      <c r="Y25" s="576"/>
      <c r="Z25" s="577"/>
      <c r="AA25" s="575"/>
      <c r="AB25" s="576"/>
      <c r="AC25" s="576"/>
      <c r="AD25" s="577"/>
      <c r="AE25" s="584"/>
      <c r="AF25" s="560"/>
      <c r="AG25" s="560"/>
      <c r="AH25" s="560"/>
      <c r="AI25" s="560"/>
      <c r="AJ25" s="560"/>
      <c r="AK25" s="560"/>
    </row>
    <row r="26" spans="1:37">
      <c r="A26" s="566"/>
      <c r="B26" s="569"/>
      <c r="C26" s="570"/>
      <c r="D26" s="571"/>
      <c r="E26" s="570"/>
      <c r="F26" s="570"/>
      <c r="G26" s="570"/>
      <c r="H26" s="570"/>
      <c r="I26" s="570"/>
      <c r="J26" s="570"/>
      <c r="K26" s="570"/>
      <c r="L26" s="570"/>
      <c r="M26" s="570"/>
      <c r="N26" s="570"/>
      <c r="O26" s="570"/>
      <c r="P26" s="570"/>
      <c r="Q26" s="571"/>
      <c r="R26" s="569"/>
      <c r="S26" s="570"/>
      <c r="T26" s="570"/>
      <c r="U26" s="570"/>
      <c r="V26" s="570"/>
      <c r="W26" s="570"/>
      <c r="X26" s="570"/>
      <c r="Y26" s="570"/>
      <c r="Z26" s="571"/>
      <c r="AA26" s="569"/>
      <c r="AB26" s="570"/>
      <c r="AC26" s="570"/>
      <c r="AD26" s="571"/>
      <c r="AE26" s="582"/>
      <c r="AF26" s="558"/>
      <c r="AG26" s="558"/>
      <c r="AH26" s="558"/>
      <c r="AI26" s="558"/>
      <c r="AJ26" s="558"/>
      <c r="AK26" s="558"/>
    </row>
    <row r="27" spans="1:37">
      <c r="A27" s="567"/>
      <c r="B27" s="572"/>
      <c r="C27" s="573"/>
      <c r="D27" s="574"/>
      <c r="E27" s="573"/>
      <c r="F27" s="573"/>
      <c r="G27" s="573"/>
      <c r="H27" s="573"/>
      <c r="I27" s="573"/>
      <c r="J27" s="573"/>
      <c r="K27" s="573"/>
      <c r="L27" s="573"/>
      <c r="M27" s="573"/>
      <c r="N27" s="573"/>
      <c r="O27" s="573"/>
      <c r="P27" s="573"/>
      <c r="Q27" s="574"/>
      <c r="R27" s="572"/>
      <c r="S27" s="573"/>
      <c r="T27" s="573"/>
      <c r="U27" s="573"/>
      <c r="V27" s="573"/>
      <c r="W27" s="573"/>
      <c r="X27" s="573"/>
      <c r="Y27" s="573"/>
      <c r="Z27" s="574"/>
      <c r="AA27" s="572"/>
      <c r="AB27" s="573"/>
      <c r="AC27" s="573"/>
      <c r="AD27" s="574"/>
      <c r="AE27" s="583"/>
      <c r="AF27" s="559"/>
      <c r="AG27" s="559"/>
      <c r="AH27" s="559"/>
      <c r="AI27" s="559"/>
      <c r="AJ27" s="559"/>
      <c r="AK27" s="559"/>
    </row>
    <row r="28" spans="1:37">
      <c r="A28" s="596"/>
      <c r="B28" s="572"/>
      <c r="C28" s="578"/>
      <c r="D28" s="574"/>
      <c r="E28" s="578"/>
      <c r="F28" s="578"/>
      <c r="G28" s="578"/>
      <c r="H28" s="578"/>
      <c r="I28" s="578"/>
      <c r="J28" s="578"/>
      <c r="K28" s="578"/>
      <c r="L28" s="578"/>
      <c r="M28" s="578"/>
      <c r="N28" s="578"/>
      <c r="O28" s="578"/>
      <c r="P28" s="578"/>
      <c r="Q28" s="574"/>
      <c r="R28" s="572"/>
      <c r="S28" s="578"/>
      <c r="T28" s="578"/>
      <c r="U28" s="578"/>
      <c r="V28" s="578"/>
      <c r="W28" s="578"/>
      <c r="X28" s="578"/>
      <c r="Y28" s="578"/>
      <c r="Z28" s="574"/>
      <c r="AA28" s="572"/>
      <c r="AB28" s="578"/>
      <c r="AC28" s="578"/>
      <c r="AD28" s="574"/>
      <c r="AE28" s="583"/>
      <c r="AF28" s="559"/>
      <c r="AG28" s="559"/>
      <c r="AH28" s="559"/>
      <c r="AI28" s="559"/>
      <c r="AJ28" s="559"/>
      <c r="AK28" s="559"/>
    </row>
    <row r="29" spans="1:37">
      <c r="A29" s="597"/>
      <c r="B29" s="575"/>
      <c r="C29" s="576"/>
      <c r="D29" s="577"/>
      <c r="E29" s="576"/>
      <c r="F29" s="576"/>
      <c r="G29" s="576"/>
      <c r="H29" s="576"/>
      <c r="I29" s="576"/>
      <c r="J29" s="576"/>
      <c r="K29" s="576"/>
      <c r="L29" s="576"/>
      <c r="M29" s="576"/>
      <c r="N29" s="576"/>
      <c r="O29" s="576"/>
      <c r="P29" s="576"/>
      <c r="Q29" s="577"/>
      <c r="R29" s="575"/>
      <c r="S29" s="576"/>
      <c r="T29" s="576"/>
      <c r="U29" s="576"/>
      <c r="V29" s="576"/>
      <c r="W29" s="576"/>
      <c r="X29" s="576"/>
      <c r="Y29" s="576"/>
      <c r="Z29" s="577"/>
      <c r="AA29" s="575"/>
      <c r="AB29" s="576"/>
      <c r="AC29" s="576"/>
      <c r="AD29" s="577"/>
      <c r="AE29" s="584"/>
      <c r="AF29" s="560"/>
      <c r="AG29" s="560"/>
      <c r="AH29" s="560"/>
      <c r="AI29" s="560"/>
      <c r="AJ29" s="560"/>
      <c r="AK29" s="560"/>
    </row>
    <row r="30" spans="1:37">
      <c r="A30" s="566"/>
      <c r="B30" s="569"/>
      <c r="C30" s="570"/>
      <c r="D30" s="571"/>
      <c r="E30" s="570"/>
      <c r="F30" s="570"/>
      <c r="G30" s="570"/>
      <c r="H30" s="570"/>
      <c r="I30" s="570"/>
      <c r="J30" s="570"/>
      <c r="K30" s="570"/>
      <c r="L30" s="570"/>
      <c r="M30" s="570"/>
      <c r="N30" s="570"/>
      <c r="O30" s="570"/>
      <c r="P30" s="570"/>
      <c r="Q30" s="571"/>
      <c r="R30" s="569"/>
      <c r="S30" s="570"/>
      <c r="T30" s="570"/>
      <c r="U30" s="570"/>
      <c r="V30" s="570"/>
      <c r="W30" s="570"/>
      <c r="X30" s="570"/>
      <c r="Y30" s="570"/>
      <c r="Z30" s="571"/>
      <c r="AA30" s="569"/>
      <c r="AB30" s="570"/>
      <c r="AC30" s="570"/>
      <c r="AD30" s="571"/>
      <c r="AE30" s="582"/>
      <c r="AF30" s="558"/>
      <c r="AG30" s="558"/>
      <c r="AH30" s="558"/>
      <c r="AI30" s="558"/>
      <c r="AJ30" s="558"/>
      <c r="AK30" s="558"/>
    </row>
    <row r="31" spans="1:37">
      <c r="A31" s="567"/>
      <c r="B31" s="572"/>
      <c r="C31" s="573"/>
      <c r="D31" s="574"/>
      <c r="E31" s="573"/>
      <c r="F31" s="573"/>
      <c r="G31" s="573"/>
      <c r="H31" s="573"/>
      <c r="I31" s="573"/>
      <c r="J31" s="573"/>
      <c r="K31" s="573"/>
      <c r="L31" s="573"/>
      <c r="M31" s="573"/>
      <c r="N31" s="573"/>
      <c r="O31" s="573"/>
      <c r="P31" s="573"/>
      <c r="Q31" s="574"/>
      <c r="R31" s="572"/>
      <c r="S31" s="573"/>
      <c r="T31" s="573"/>
      <c r="U31" s="573"/>
      <c r="V31" s="573"/>
      <c r="W31" s="573"/>
      <c r="X31" s="573"/>
      <c r="Y31" s="573"/>
      <c r="Z31" s="574"/>
      <c r="AA31" s="572"/>
      <c r="AB31" s="573"/>
      <c r="AC31" s="573"/>
      <c r="AD31" s="574"/>
      <c r="AE31" s="583"/>
      <c r="AF31" s="559"/>
      <c r="AG31" s="559"/>
      <c r="AH31" s="559"/>
      <c r="AI31" s="559"/>
      <c r="AJ31" s="559"/>
      <c r="AK31" s="559"/>
    </row>
    <row r="32" spans="1:37">
      <c r="A32" s="596"/>
      <c r="B32" s="572"/>
      <c r="C32" s="578"/>
      <c r="D32" s="574"/>
      <c r="E32" s="578"/>
      <c r="F32" s="578"/>
      <c r="G32" s="578"/>
      <c r="H32" s="578"/>
      <c r="I32" s="578"/>
      <c r="J32" s="578"/>
      <c r="K32" s="578"/>
      <c r="L32" s="578"/>
      <c r="M32" s="578"/>
      <c r="N32" s="578"/>
      <c r="O32" s="578"/>
      <c r="P32" s="578"/>
      <c r="Q32" s="574"/>
      <c r="R32" s="572"/>
      <c r="S32" s="578"/>
      <c r="T32" s="578"/>
      <c r="U32" s="578"/>
      <c r="V32" s="578"/>
      <c r="W32" s="578"/>
      <c r="X32" s="578"/>
      <c r="Y32" s="578"/>
      <c r="Z32" s="574"/>
      <c r="AA32" s="572"/>
      <c r="AB32" s="578"/>
      <c r="AC32" s="578"/>
      <c r="AD32" s="574"/>
      <c r="AE32" s="583"/>
      <c r="AF32" s="559"/>
      <c r="AG32" s="559"/>
      <c r="AH32" s="559"/>
      <c r="AI32" s="559"/>
      <c r="AJ32" s="559"/>
      <c r="AK32" s="559"/>
    </row>
    <row r="33" spans="1:37">
      <c r="A33" s="597"/>
      <c r="B33" s="575"/>
      <c r="C33" s="576"/>
      <c r="D33" s="577"/>
      <c r="E33" s="576"/>
      <c r="F33" s="576"/>
      <c r="G33" s="576"/>
      <c r="H33" s="576"/>
      <c r="I33" s="576"/>
      <c r="J33" s="576"/>
      <c r="K33" s="576"/>
      <c r="L33" s="576"/>
      <c r="M33" s="576"/>
      <c r="N33" s="576"/>
      <c r="O33" s="576"/>
      <c r="P33" s="576"/>
      <c r="Q33" s="577"/>
      <c r="R33" s="575"/>
      <c r="S33" s="576"/>
      <c r="T33" s="576"/>
      <c r="U33" s="576"/>
      <c r="V33" s="576"/>
      <c r="W33" s="576"/>
      <c r="X33" s="576"/>
      <c r="Y33" s="576"/>
      <c r="Z33" s="577"/>
      <c r="AA33" s="575"/>
      <c r="AB33" s="576"/>
      <c r="AC33" s="576"/>
      <c r="AD33" s="577"/>
      <c r="AE33" s="584"/>
      <c r="AF33" s="560"/>
      <c r="AG33" s="560"/>
      <c r="AH33" s="560"/>
      <c r="AI33" s="560"/>
      <c r="AJ33" s="560"/>
      <c r="AK33" s="560"/>
    </row>
    <row r="34" spans="1:37">
      <c r="A34" s="652"/>
      <c r="B34" s="652"/>
      <c r="C34" s="652"/>
      <c r="D34" s="652"/>
      <c r="E34" s="652"/>
      <c r="F34" s="652"/>
      <c r="G34" s="652"/>
      <c r="H34" s="652"/>
      <c r="I34" s="652"/>
      <c r="J34" s="652"/>
      <c r="K34" s="652"/>
      <c r="L34" s="652"/>
      <c r="M34" s="652"/>
      <c r="N34" s="652"/>
      <c r="O34" s="652"/>
      <c r="P34" s="652"/>
      <c r="Q34" s="652"/>
      <c r="R34" s="652"/>
      <c r="S34" s="652"/>
      <c r="T34" s="652"/>
      <c r="U34" s="652"/>
      <c r="V34" s="652"/>
      <c r="W34" s="652"/>
      <c r="X34" s="652"/>
      <c r="Y34" s="652"/>
      <c r="Z34" s="652"/>
      <c r="AA34" s="652"/>
      <c r="AB34" s="652"/>
      <c r="AC34" s="652"/>
      <c r="AD34" s="652"/>
      <c r="AE34" s="652"/>
      <c r="AF34" s="652"/>
      <c r="AG34" s="652"/>
      <c r="AH34" s="652"/>
      <c r="AI34" s="652"/>
      <c r="AJ34" s="652"/>
      <c r="AK34" s="652"/>
    </row>
    <row r="35" spans="1:37">
      <c r="A35" s="652"/>
      <c r="B35" s="652"/>
      <c r="C35" s="652"/>
      <c r="D35" s="652"/>
      <c r="E35" s="652"/>
      <c r="F35" s="652"/>
      <c r="G35" s="652"/>
      <c r="H35" s="652"/>
      <c r="I35" s="652"/>
      <c r="J35" s="652"/>
      <c r="K35" s="652"/>
      <c r="L35" s="652"/>
      <c r="M35" s="652"/>
      <c r="N35" s="652"/>
      <c r="O35" s="652"/>
      <c r="P35" s="652"/>
      <c r="Q35" s="652"/>
      <c r="R35" s="652"/>
      <c r="S35" s="652"/>
      <c r="T35" s="652"/>
      <c r="U35" s="652"/>
      <c r="V35" s="652"/>
      <c r="W35" s="652"/>
      <c r="X35" s="652"/>
      <c r="Y35" s="652"/>
      <c r="Z35" s="652"/>
      <c r="AA35" s="652"/>
      <c r="AB35" s="652"/>
      <c r="AC35" s="652"/>
      <c r="AD35" s="652"/>
      <c r="AE35" s="652"/>
      <c r="AF35" s="652"/>
      <c r="AG35" s="652"/>
      <c r="AH35" s="652"/>
      <c r="AI35" s="652"/>
      <c r="AJ35" s="652"/>
      <c r="AK35" s="652"/>
    </row>
    <row r="36" spans="1:37">
      <c r="A36" s="652"/>
      <c r="B36" s="652"/>
      <c r="C36" s="652"/>
      <c r="D36" s="652"/>
      <c r="E36" s="652"/>
      <c r="F36" s="652"/>
      <c r="G36" s="652"/>
      <c r="H36" s="652"/>
      <c r="I36" s="652"/>
      <c r="J36" s="652"/>
      <c r="K36" s="652"/>
      <c r="L36" s="652"/>
      <c r="M36" s="652"/>
      <c r="N36" s="652"/>
      <c r="O36" s="652"/>
      <c r="P36" s="652"/>
      <c r="Q36" s="652"/>
      <c r="R36" s="652"/>
      <c r="S36" s="652"/>
      <c r="T36" s="652"/>
      <c r="U36" s="652"/>
      <c r="V36" s="652"/>
      <c r="W36" s="652"/>
      <c r="X36" s="652"/>
      <c r="Y36" s="652"/>
      <c r="Z36" s="652"/>
      <c r="AA36" s="652"/>
      <c r="AB36" s="652"/>
      <c r="AC36" s="652"/>
      <c r="AD36" s="652"/>
      <c r="AE36" s="652"/>
      <c r="AF36" s="652"/>
      <c r="AG36" s="652"/>
      <c r="AH36" s="652"/>
      <c r="AI36" s="652"/>
      <c r="AJ36" s="652"/>
      <c r="AK36" s="652"/>
    </row>
    <row r="37" spans="1:37">
      <c r="A37" s="652"/>
      <c r="B37" s="652"/>
      <c r="C37" s="652"/>
      <c r="D37" s="652"/>
      <c r="E37" s="652"/>
      <c r="F37" s="652"/>
      <c r="G37" s="652"/>
      <c r="H37" s="652"/>
      <c r="I37" s="652"/>
      <c r="J37" s="652"/>
      <c r="K37" s="652"/>
      <c r="L37" s="652"/>
      <c r="M37" s="652"/>
      <c r="N37" s="652"/>
      <c r="O37" s="652"/>
      <c r="P37" s="652"/>
      <c r="Q37" s="652"/>
      <c r="R37" s="652"/>
      <c r="S37" s="652"/>
      <c r="T37" s="652"/>
      <c r="U37" s="652"/>
      <c r="V37" s="652"/>
      <c r="W37" s="652"/>
      <c r="X37" s="652"/>
      <c r="Y37" s="652"/>
      <c r="Z37" s="652"/>
      <c r="AA37" s="652"/>
      <c r="AB37" s="652"/>
      <c r="AC37" s="652"/>
      <c r="AD37" s="652"/>
      <c r="AE37" s="652"/>
      <c r="AF37" s="652"/>
      <c r="AG37" s="652"/>
      <c r="AH37" s="652"/>
      <c r="AI37" s="652"/>
      <c r="AJ37" s="652"/>
      <c r="AK37" s="652"/>
    </row>
    <row r="38" spans="1:37">
      <c r="A38" s="652"/>
      <c r="B38" s="652"/>
      <c r="C38" s="652"/>
      <c r="D38" s="652"/>
      <c r="E38" s="652"/>
      <c r="F38" s="652"/>
      <c r="G38" s="652"/>
      <c r="H38" s="652"/>
      <c r="I38" s="652"/>
      <c r="J38" s="652"/>
      <c r="K38" s="652"/>
      <c r="L38" s="652"/>
      <c r="M38" s="652"/>
      <c r="N38" s="652"/>
      <c r="O38" s="652"/>
      <c r="P38" s="652"/>
      <c r="Q38" s="652"/>
      <c r="R38" s="652"/>
      <c r="S38" s="652"/>
      <c r="T38" s="652"/>
      <c r="U38" s="652"/>
      <c r="V38" s="652"/>
      <c r="W38" s="652"/>
      <c r="X38" s="652"/>
      <c r="Y38" s="652"/>
      <c r="Z38" s="652"/>
      <c r="AA38" s="652"/>
      <c r="AB38" s="652"/>
      <c r="AC38" s="652"/>
      <c r="AD38" s="652"/>
      <c r="AE38" s="652"/>
      <c r="AF38" s="652"/>
      <c r="AG38" s="652"/>
      <c r="AH38" s="652"/>
      <c r="AI38" s="652"/>
      <c r="AJ38" s="652"/>
      <c r="AK38" s="652"/>
    </row>
    <row r="39" spans="1:37">
      <c r="A39" s="652"/>
      <c r="B39" s="652"/>
      <c r="C39" s="652"/>
      <c r="D39" s="652"/>
      <c r="E39" s="652"/>
      <c r="F39" s="652"/>
      <c r="G39" s="652"/>
      <c r="H39" s="652"/>
      <c r="I39" s="652"/>
      <c r="J39" s="652"/>
      <c r="K39" s="652"/>
      <c r="L39" s="652"/>
      <c r="M39" s="652"/>
      <c r="N39" s="652"/>
      <c r="O39" s="652"/>
      <c r="P39" s="652"/>
      <c r="Q39" s="652"/>
      <c r="R39" s="652"/>
      <c r="S39" s="652"/>
      <c r="T39" s="652"/>
      <c r="U39" s="652"/>
      <c r="V39" s="652"/>
      <c r="W39" s="652"/>
      <c r="X39" s="652"/>
      <c r="Y39" s="652"/>
      <c r="Z39" s="652"/>
      <c r="AA39" s="652"/>
      <c r="AB39" s="652"/>
      <c r="AC39" s="652"/>
      <c r="AD39" s="652"/>
      <c r="AE39" s="652"/>
      <c r="AF39" s="652"/>
      <c r="AG39" s="652"/>
      <c r="AH39" s="652"/>
      <c r="AI39" s="652"/>
      <c r="AJ39" s="652"/>
      <c r="AK39" s="652"/>
    </row>
    <row r="40" spans="1:37">
      <c r="A40" s="652"/>
      <c r="B40" s="652"/>
      <c r="C40" s="652"/>
      <c r="D40" s="652"/>
      <c r="E40" s="652"/>
      <c r="F40" s="652"/>
      <c r="G40" s="652"/>
      <c r="H40" s="652"/>
      <c r="I40" s="652"/>
      <c r="J40" s="652"/>
      <c r="K40" s="652"/>
      <c r="L40" s="652"/>
      <c r="M40" s="652"/>
      <c r="N40" s="652"/>
      <c r="O40" s="652"/>
      <c r="P40" s="652"/>
      <c r="Q40" s="652"/>
      <c r="R40" s="652"/>
      <c r="S40" s="652"/>
      <c r="T40" s="652"/>
      <c r="U40" s="652"/>
      <c r="V40" s="652"/>
      <c r="W40" s="652"/>
      <c r="X40" s="652"/>
      <c r="Y40" s="652"/>
      <c r="Z40" s="652"/>
      <c r="AA40" s="652"/>
      <c r="AB40" s="652"/>
      <c r="AC40" s="652"/>
      <c r="AD40" s="652"/>
      <c r="AE40" s="652"/>
      <c r="AF40" s="652"/>
      <c r="AG40" s="652"/>
      <c r="AH40" s="652"/>
      <c r="AI40" s="652"/>
      <c r="AJ40" s="652"/>
      <c r="AK40" s="652"/>
    </row>
    <row r="41" spans="1:37">
      <c r="A41" s="652"/>
      <c r="B41" s="652"/>
      <c r="C41" s="652"/>
      <c r="D41" s="652"/>
      <c r="E41" s="652"/>
      <c r="F41" s="652"/>
      <c r="G41" s="652"/>
      <c r="H41" s="652"/>
      <c r="I41" s="652"/>
      <c r="J41" s="652"/>
      <c r="K41" s="652"/>
      <c r="L41" s="652"/>
      <c r="M41" s="652"/>
      <c r="N41" s="652"/>
      <c r="O41" s="652"/>
      <c r="P41" s="652"/>
      <c r="Q41" s="652"/>
      <c r="R41" s="652"/>
      <c r="S41" s="652"/>
      <c r="T41" s="652"/>
      <c r="U41" s="652"/>
      <c r="V41" s="652"/>
      <c r="W41" s="652"/>
      <c r="X41" s="652"/>
      <c r="Y41" s="652"/>
      <c r="Z41" s="652"/>
      <c r="AA41" s="652"/>
      <c r="AB41" s="652"/>
      <c r="AC41" s="652"/>
      <c r="AD41" s="652"/>
      <c r="AE41" s="652"/>
      <c r="AF41" s="652"/>
      <c r="AG41" s="652"/>
      <c r="AH41" s="652"/>
      <c r="AI41" s="652"/>
      <c r="AJ41" s="652"/>
      <c r="AK41" s="652"/>
    </row>
    <row r="42" spans="1:37">
      <c r="A42" s="652"/>
      <c r="B42" s="652"/>
      <c r="C42" s="652"/>
      <c r="D42" s="652"/>
      <c r="E42" s="652"/>
      <c r="F42" s="652"/>
      <c r="G42" s="652"/>
      <c r="H42" s="652"/>
      <c r="I42" s="652"/>
      <c r="J42" s="652"/>
      <c r="K42" s="652"/>
      <c r="L42" s="652"/>
      <c r="M42" s="652"/>
      <c r="N42" s="652"/>
      <c r="O42" s="652"/>
      <c r="P42" s="652"/>
      <c r="Q42" s="652"/>
      <c r="R42" s="652"/>
      <c r="S42" s="652"/>
      <c r="T42" s="652"/>
      <c r="U42" s="652"/>
      <c r="V42" s="652"/>
      <c r="W42" s="652"/>
      <c r="X42" s="652"/>
      <c r="Y42" s="652"/>
      <c r="Z42" s="652"/>
      <c r="AA42" s="652"/>
      <c r="AB42" s="652"/>
      <c r="AC42" s="652"/>
      <c r="AD42" s="652"/>
      <c r="AE42" s="652"/>
      <c r="AF42" s="652"/>
      <c r="AG42" s="652"/>
      <c r="AH42" s="652"/>
      <c r="AI42" s="652"/>
      <c r="AJ42" s="652"/>
      <c r="AK42" s="652"/>
    </row>
    <row r="43" spans="1:37">
      <c r="A43" s="652"/>
      <c r="B43" s="652"/>
      <c r="C43" s="652"/>
      <c r="D43" s="652"/>
      <c r="E43" s="652"/>
      <c r="F43" s="652"/>
      <c r="G43" s="652"/>
      <c r="H43" s="652"/>
      <c r="I43" s="652"/>
      <c r="J43" s="652"/>
      <c r="K43" s="652"/>
      <c r="L43" s="652"/>
      <c r="M43" s="652"/>
      <c r="N43" s="652"/>
      <c r="O43" s="652"/>
      <c r="P43" s="652"/>
      <c r="Q43" s="652"/>
      <c r="R43" s="652"/>
      <c r="S43" s="652"/>
      <c r="T43" s="652"/>
      <c r="U43" s="652"/>
      <c r="V43" s="652"/>
      <c r="W43" s="652"/>
      <c r="X43" s="652"/>
      <c r="Y43" s="652"/>
      <c r="Z43" s="652"/>
      <c r="AA43" s="652"/>
      <c r="AB43" s="652"/>
      <c r="AC43" s="652"/>
      <c r="AD43" s="652"/>
      <c r="AE43" s="652"/>
      <c r="AF43" s="652"/>
      <c r="AG43" s="652"/>
      <c r="AH43" s="652"/>
      <c r="AI43" s="652"/>
      <c r="AJ43" s="652"/>
      <c r="AK43" s="652"/>
    </row>
    <row r="44" spans="1:37">
      <c r="A44" s="652"/>
      <c r="B44" s="652"/>
      <c r="C44" s="652"/>
      <c r="D44" s="652"/>
      <c r="E44" s="652"/>
      <c r="F44" s="652"/>
      <c r="G44" s="652"/>
      <c r="H44" s="652"/>
      <c r="I44" s="652"/>
      <c r="J44" s="652"/>
      <c r="K44" s="652"/>
      <c r="L44" s="652"/>
      <c r="M44" s="652"/>
      <c r="N44" s="652"/>
      <c r="O44" s="652"/>
      <c r="P44" s="652"/>
      <c r="Q44" s="652"/>
      <c r="R44" s="652"/>
      <c r="S44" s="652"/>
      <c r="T44" s="652"/>
      <c r="U44" s="652"/>
      <c r="V44" s="652"/>
      <c r="W44" s="652"/>
      <c r="X44" s="652"/>
      <c r="Y44" s="652"/>
      <c r="Z44" s="652"/>
      <c r="AA44" s="652"/>
      <c r="AB44" s="652"/>
      <c r="AC44" s="652"/>
      <c r="AD44" s="652"/>
      <c r="AE44" s="652"/>
      <c r="AF44" s="652"/>
      <c r="AG44" s="652"/>
      <c r="AH44" s="652"/>
      <c r="AI44" s="652"/>
      <c r="AJ44" s="652"/>
      <c r="AK44" s="652"/>
    </row>
    <row r="45" spans="1:37">
      <c r="A45" s="652"/>
      <c r="B45" s="652"/>
      <c r="C45" s="652"/>
      <c r="D45" s="652"/>
      <c r="E45" s="652"/>
      <c r="F45" s="652"/>
      <c r="G45" s="652"/>
      <c r="H45" s="652"/>
      <c r="I45" s="652"/>
      <c r="J45" s="652"/>
      <c r="K45" s="652"/>
      <c r="L45" s="652"/>
      <c r="M45" s="652"/>
      <c r="N45" s="652"/>
      <c r="O45" s="652"/>
      <c r="P45" s="652"/>
      <c r="Q45" s="652"/>
      <c r="R45" s="652"/>
      <c r="S45" s="652"/>
      <c r="T45" s="652"/>
      <c r="U45" s="652"/>
      <c r="V45" s="652"/>
      <c r="W45" s="652"/>
      <c r="X45" s="652"/>
      <c r="Y45" s="652"/>
      <c r="Z45" s="652"/>
      <c r="AA45" s="652"/>
      <c r="AB45" s="652"/>
      <c r="AC45" s="652"/>
      <c r="AD45" s="652"/>
      <c r="AE45" s="652"/>
      <c r="AF45" s="652"/>
      <c r="AG45" s="652"/>
      <c r="AH45" s="652"/>
      <c r="AI45" s="652"/>
      <c r="AJ45" s="652"/>
      <c r="AK45" s="652"/>
    </row>
    <row r="46" spans="1:37">
      <c r="A46" s="652"/>
      <c r="B46" s="652"/>
      <c r="C46" s="652"/>
      <c r="D46" s="652"/>
      <c r="E46" s="652"/>
      <c r="F46" s="652"/>
      <c r="G46" s="652"/>
      <c r="H46" s="652"/>
      <c r="I46" s="652"/>
      <c r="J46" s="652"/>
      <c r="K46" s="652"/>
      <c r="L46" s="652"/>
      <c r="M46" s="652"/>
      <c r="N46" s="652"/>
      <c r="O46" s="652"/>
      <c r="P46" s="652"/>
      <c r="Q46" s="652"/>
      <c r="R46" s="652"/>
      <c r="S46" s="652"/>
      <c r="T46" s="652"/>
      <c r="U46" s="652"/>
      <c r="V46" s="652"/>
      <c r="W46" s="652"/>
      <c r="X46" s="652"/>
      <c r="Y46" s="652"/>
      <c r="Z46" s="652"/>
      <c r="AA46" s="652"/>
      <c r="AB46" s="652"/>
      <c r="AC46" s="652"/>
      <c r="AD46" s="652"/>
      <c r="AE46" s="652"/>
      <c r="AF46" s="652"/>
      <c r="AG46" s="652"/>
      <c r="AH46" s="652"/>
      <c r="AI46" s="652"/>
      <c r="AJ46" s="652"/>
      <c r="AK46" s="652"/>
    </row>
    <row r="47" spans="1:37">
      <c r="A47" s="652"/>
      <c r="B47" s="652"/>
      <c r="C47" s="652"/>
      <c r="D47" s="652"/>
      <c r="E47" s="652"/>
      <c r="F47" s="652"/>
      <c r="G47" s="652"/>
      <c r="H47" s="652"/>
      <c r="I47" s="652"/>
      <c r="J47" s="652"/>
      <c r="K47" s="652"/>
      <c r="L47" s="652"/>
      <c r="M47" s="652"/>
      <c r="N47" s="652"/>
      <c r="O47" s="652"/>
      <c r="P47" s="652"/>
      <c r="Q47" s="652"/>
      <c r="R47" s="652"/>
      <c r="S47" s="652"/>
      <c r="T47" s="652"/>
      <c r="U47" s="652"/>
      <c r="V47" s="652"/>
      <c r="W47" s="652"/>
      <c r="X47" s="652"/>
      <c r="Y47" s="652"/>
      <c r="Z47" s="652"/>
      <c r="AA47" s="652"/>
      <c r="AB47" s="652"/>
      <c r="AC47" s="652"/>
      <c r="AD47" s="652"/>
      <c r="AE47" s="652"/>
      <c r="AF47" s="652"/>
      <c r="AG47" s="652"/>
      <c r="AH47" s="652"/>
      <c r="AI47" s="652"/>
      <c r="AJ47" s="652"/>
      <c r="AK47" s="652"/>
    </row>
    <row r="48" spans="1:37">
      <c r="A48" s="652"/>
      <c r="B48" s="652"/>
      <c r="C48" s="652"/>
      <c r="D48" s="652"/>
      <c r="E48" s="652"/>
      <c r="F48" s="652"/>
      <c r="G48" s="652"/>
      <c r="H48" s="652"/>
      <c r="I48" s="652"/>
      <c r="J48" s="652"/>
      <c r="K48" s="652"/>
      <c r="L48" s="652"/>
      <c r="M48" s="652"/>
      <c r="N48" s="652"/>
      <c r="O48" s="652"/>
      <c r="P48" s="652"/>
      <c r="Q48" s="652"/>
      <c r="R48" s="652"/>
      <c r="S48" s="652"/>
      <c r="T48" s="652"/>
      <c r="U48" s="652"/>
      <c r="V48" s="652"/>
      <c r="W48" s="652"/>
      <c r="X48" s="652"/>
      <c r="Y48" s="652"/>
      <c r="Z48" s="652"/>
      <c r="AA48" s="652"/>
      <c r="AB48" s="652"/>
      <c r="AC48" s="652"/>
      <c r="AD48" s="652"/>
      <c r="AE48" s="652"/>
      <c r="AF48" s="652"/>
      <c r="AG48" s="652"/>
      <c r="AH48" s="652"/>
      <c r="AI48" s="652"/>
      <c r="AJ48" s="652"/>
      <c r="AK48" s="652"/>
    </row>
    <row r="49" spans="1:37">
      <c r="A49" s="652"/>
      <c r="B49" s="652"/>
      <c r="C49" s="652"/>
      <c r="D49" s="652"/>
      <c r="E49" s="652"/>
      <c r="F49" s="652"/>
      <c r="G49" s="652"/>
      <c r="H49" s="652"/>
      <c r="I49" s="652"/>
      <c r="J49" s="652"/>
      <c r="K49" s="652"/>
      <c r="L49" s="652"/>
      <c r="M49" s="652"/>
      <c r="N49" s="652"/>
      <c r="O49" s="652"/>
      <c r="P49" s="652"/>
      <c r="Q49" s="652"/>
      <c r="R49" s="652"/>
      <c r="S49" s="652"/>
      <c r="T49" s="652"/>
      <c r="U49" s="652"/>
      <c r="V49" s="652"/>
      <c r="W49" s="652"/>
      <c r="X49" s="652"/>
      <c r="Y49" s="652"/>
      <c r="Z49" s="652"/>
      <c r="AA49" s="652"/>
      <c r="AB49" s="652"/>
      <c r="AC49" s="652"/>
      <c r="AD49" s="652"/>
      <c r="AE49" s="652"/>
      <c r="AF49" s="652"/>
      <c r="AG49" s="652"/>
      <c r="AH49" s="652"/>
      <c r="AI49" s="652"/>
      <c r="AJ49" s="652"/>
      <c r="AK49" s="652"/>
    </row>
    <row r="50" spans="1:37">
      <c r="A50" s="652"/>
      <c r="B50" s="652"/>
      <c r="C50" s="652"/>
      <c r="D50" s="652"/>
      <c r="E50" s="652"/>
      <c r="F50" s="652"/>
      <c r="G50" s="652"/>
      <c r="H50" s="652"/>
      <c r="I50" s="652"/>
      <c r="J50" s="652"/>
      <c r="K50" s="652"/>
      <c r="L50" s="652"/>
      <c r="M50" s="652"/>
      <c r="N50" s="652"/>
      <c r="O50" s="652"/>
      <c r="P50" s="652"/>
      <c r="Q50" s="652"/>
      <c r="R50" s="652"/>
      <c r="S50" s="652"/>
      <c r="T50" s="652"/>
      <c r="U50" s="652"/>
      <c r="V50" s="652"/>
      <c r="W50" s="652"/>
      <c r="X50" s="652"/>
      <c r="Y50" s="652"/>
      <c r="Z50" s="652"/>
      <c r="AA50" s="652"/>
      <c r="AB50" s="652"/>
      <c r="AC50" s="652"/>
      <c r="AD50" s="652"/>
      <c r="AE50" s="652"/>
      <c r="AF50" s="652"/>
      <c r="AG50" s="652"/>
      <c r="AH50" s="652"/>
      <c r="AI50" s="652"/>
      <c r="AJ50" s="652"/>
      <c r="AK50" s="652"/>
    </row>
    <row r="51" spans="1:37">
      <c r="A51" s="652"/>
      <c r="B51" s="652"/>
      <c r="C51" s="652"/>
      <c r="D51" s="652"/>
      <c r="E51" s="652"/>
      <c r="F51" s="652"/>
      <c r="G51" s="652"/>
      <c r="H51" s="652"/>
      <c r="I51" s="652"/>
      <c r="J51" s="652"/>
      <c r="K51" s="652"/>
      <c r="L51" s="652"/>
      <c r="M51" s="652"/>
      <c r="N51" s="652"/>
      <c r="O51" s="652"/>
      <c r="P51" s="652"/>
      <c r="Q51" s="652"/>
      <c r="R51" s="652"/>
      <c r="S51" s="652"/>
      <c r="T51" s="652"/>
      <c r="U51" s="652"/>
      <c r="V51" s="652"/>
      <c r="W51" s="652"/>
      <c r="X51" s="652"/>
      <c r="Y51" s="652"/>
      <c r="Z51" s="652"/>
      <c r="AA51" s="652"/>
      <c r="AB51" s="652"/>
      <c r="AC51" s="652"/>
      <c r="AD51" s="652"/>
      <c r="AE51" s="652"/>
      <c r="AF51" s="652"/>
      <c r="AG51" s="652"/>
      <c r="AH51" s="652"/>
      <c r="AI51" s="652"/>
      <c r="AJ51" s="652"/>
      <c r="AK51" s="652"/>
    </row>
    <row r="52" spans="1:37">
      <c r="A52" s="652"/>
      <c r="B52" s="652"/>
      <c r="C52" s="652"/>
      <c r="D52" s="652"/>
      <c r="E52" s="652"/>
      <c r="F52" s="652"/>
      <c r="G52" s="652"/>
      <c r="H52" s="652"/>
      <c r="I52" s="652"/>
      <c r="J52" s="652"/>
      <c r="K52" s="652"/>
      <c r="L52" s="652"/>
      <c r="M52" s="652"/>
      <c r="N52" s="652"/>
      <c r="O52" s="652"/>
      <c r="P52" s="652"/>
      <c r="Q52" s="652"/>
      <c r="R52" s="652"/>
      <c r="S52" s="652"/>
      <c r="T52" s="652"/>
      <c r="U52" s="652"/>
      <c r="V52" s="652"/>
      <c r="W52" s="652"/>
      <c r="X52" s="652"/>
      <c r="Y52" s="652"/>
      <c r="Z52" s="652"/>
      <c r="AA52" s="652"/>
      <c r="AB52" s="652"/>
      <c r="AC52" s="652"/>
      <c r="AD52" s="652"/>
      <c r="AE52" s="652"/>
      <c r="AF52" s="652"/>
      <c r="AG52" s="652"/>
      <c r="AH52" s="652"/>
      <c r="AI52" s="652"/>
      <c r="AJ52" s="652"/>
      <c r="AK52" s="652"/>
    </row>
    <row r="53" spans="1:37">
      <c r="A53" s="652"/>
      <c r="B53" s="652"/>
      <c r="C53" s="652"/>
      <c r="D53" s="652"/>
      <c r="E53" s="652"/>
      <c r="F53" s="652"/>
      <c r="G53" s="652"/>
      <c r="H53" s="652"/>
      <c r="I53" s="652"/>
      <c r="J53" s="652"/>
      <c r="K53" s="652"/>
      <c r="L53" s="652"/>
      <c r="M53" s="652"/>
      <c r="N53" s="652"/>
      <c r="O53" s="652"/>
      <c r="P53" s="652"/>
      <c r="Q53" s="652"/>
      <c r="R53" s="652"/>
      <c r="S53" s="652"/>
      <c r="T53" s="652"/>
      <c r="U53" s="652"/>
      <c r="V53" s="652"/>
      <c r="W53" s="652"/>
      <c r="X53" s="652"/>
      <c r="Y53" s="652"/>
      <c r="Z53" s="652"/>
      <c r="AA53" s="652"/>
      <c r="AB53" s="652"/>
      <c r="AC53" s="652"/>
      <c r="AD53" s="652"/>
      <c r="AE53" s="652"/>
      <c r="AF53" s="652"/>
      <c r="AG53" s="652"/>
      <c r="AH53" s="652"/>
      <c r="AI53" s="652"/>
      <c r="AJ53" s="652"/>
      <c r="AK53" s="652"/>
    </row>
    <row r="54" spans="1:37">
      <c r="A54" s="652"/>
      <c r="B54" s="652"/>
      <c r="C54" s="652"/>
      <c r="D54" s="652"/>
      <c r="E54" s="652"/>
      <c r="F54" s="652"/>
      <c r="G54" s="652"/>
      <c r="H54" s="652"/>
      <c r="I54" s="652"/>
      <c r="J54" s="652"/>
      <c r="K54" s="652"/>
      <c r="L54" s="652"/>
      <c r="M54" s="652"/>
      <c r="N54" s="652"/>
      <c r="O54" s="652"/>
      <c r="P54" s="652"/>
      <c r="Q54" s="652"/>
      <c r="R54" s="652"/>
      <c r="S54" s="652"/>
      <c r="T54" s="652"/>
      <c r="U54" s="652"/>
      <c r="V54" s="652"/>
      <c r="W54" s="652"/>
      <c r="X54" s="652"/>
      <c r="Y54" s="652"/>
      <c r="Z54" s="652"/>
      <c r="AA54" s="652"/>
      <c r="AB54" s="652"/>
      <c r="AC54" s="652"/>
      <c r="AD54" s="652"/>
      <c r="AE54" s="652"/>
      <c r="AF54" s="652"/>
      <c r="AG54" s="652"/>
      <c r="AH54" s="652"/>
      <c r="AI54" s="652"/>
      <c r="AJ54" s="652"/>
      <c r="AK54" s="652"/>
    </row>
    <row r="55" spans="1:37">
      <c r="A55" s="652"/>
      <c r="B55" s="652"/>
      <c r="C55" s="652"/>
      <c r="D55" s="652"/>
      <c r="E55" s="652"/>
      <c r="F55" s="652"/>
      <c r="G55" s="652"/>
      <c r="H55" s="652"/>
      <c r="I55" s="652"/>
      <c r="J55" s="652"/>
      <c r="K55" s="652"/>
      <c r="L55" s="652"/>
      <c r="M55" s="652"/>
      <c r="N55" s="652"/>
      <c r="O55" s="652"/>
      <c r="P55" s="652"/>
      <c r="Q55" s="652"/>
      <c r="R55" s="652"/>
      <c r="S55" s="652"/>
      <c r="T55" s="652"/>
      <c r="U55" s="652"/>
      <c r="V55" s="652"/>
      <c r="W55" s="652"/>
      <c r="X55" s="652"/>
      <c r="Y55" s="652"/>
      <c r="Z55" s="652"/>
      <c r="AA55" s="652"/>
      <c r="AB55" s="652"/>
      <c r="AC55" s="652"/>
      <c r="AD55" s="652"/>
      <c r="AE55" s="652"/>
      <c r="AF55" s="652"/>
      <c r="AG55" s="652"/>
      <c r="AH55" s="652"/>
      <c r="AI55" s="652"/>
      <c r="AJ55" s="652"/>
      <c r="AK55" s="652"/>
    </row>
    <row r="56" spans="1:37">
      <c r="A56" s="652"/>
      <c r="B56" s="652"/>
      <c r="C56" s="652"/>
      <c r="D56" s="652"/>
      <c r="E56" s="652"/>
      <c r="F56" s="652"/>
      <c r="G56" s="652"/>
      <c r="H56" s="652"/>
      <c r="I56" s="652"/>
      <c r="J56" s="652"/>
      <c r="K56" s="652"/>
      <c r="L56" s="652"/>
      <c r="M56" s="652"/>
      <c r="N56" s="652"/>
      <c r="O56" s="652"/>
      <c r="P56" s="652"/>
      <c r="Q56" s="652"/>
      <c r="R56" s="652"/>
      <c r="S56" s="652"/>
      <c r="T56" s="652"/>
      <c r="U56" s="652"/>
      <c r="V56" s="652"/>
      <c r="W56" s="652"/>
      <c r="X56" s="652"/>
      <c r="Y56" s="652"/>
      <c r="Z56" s="652"/>
      <c r="AA56" s="652"/>
      <c r="AB56" s="652"/>
      <c r="AC56" s="652"/>
      <c r="AD56" s="652"/>
      <c r="AE56" s="652"/>
      <c r="AF56" s="652"/>
      <c r="AG56" s="652"/>
      <c r="AH56" s="652"/>
      <c r="AI56" s="652"/>
      <c r="AJ56" s="652"/>
      <c r="AK56" s="652"/>
    </row>
    <row r="57" spans="1:37">
      <c r="A57" s="652"/>
      <c r="B57" s="652"/>
      <c r="C57" s="652"/>
      <c r="D57" s="652"/>
      <c r="E57" s="652"/>
      <c r="F57" s="652"/>
      <c r="G57" s="652"/>
      <c r="H57" s="652"/>
      <c r="I57" s="652"/>
      <c r="J57" s="652"/>
      <c r="K57" s="652"/>
      <c r="L57" s="652"/>
      <c r="M57" s="652"/>
      <c r="N57" s="652"/>
      <c r="O57" s="652"/>
      <c r="P57" s="652"/>
      <c r="Q57" s="652"/>
      <c r="R57" s="652"/>
      <c r="S57" s="652"/>
      <c r="T57" s="652"/>
      <c r="U57" s="652"/>
      <c r="V57" s="652"/>
      <c r="W57" s="652"/>
      <c r="X57" s="652"/>
      <c r="Y57" s="652"/>
      <c r="Z57" s="652"/>
      <c r="AA57" s="652"/>
      <c r="AB57" s="652"/>
      <c r="AC57" s="652"/>
      <c r="AD57" s="652"/>
      <c r="AE57" s="652"/>
      <c r="AF57" s="652"/>
      <c r="AG57" s="652"/>
      <c r="AH57" s="652"/>
      <c r="AI57" s="652"/>
      <c r="AJ57" s="652"/>
      <c r="AK57" s="652"/>
    </row>
    <row r="58" spans="1:37">
      <c r="A58" s="652"/>
      <c r="B58" s="652"/>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2"/>
    </row>
    <row r="59" spans="1:37">
      <c r="A59" s="652"/>
      <c r="B59" s="652"/>
      <c r="C59" s="652"/>
      <c r="D59" s="652"/>
      <c r="E59" s="652"/>
      <c r="F59" s="652"/>
      <c r="G59" s="652"/>
      <c r="H59" s="652"/>
      <c r="I59" s="652"/>
      <c r="J59" s="652"/>
      <c r="K59" s="652"/>
      <c r="L59" s="652"/>
      <c r="M59" s="652"/>
      <c r="N59" s="652"/>
      <c r="O59" s="652"/>
      <c r="P59" s="652"/>
      <c r="Q59" s="652"/>
      <c r="R59" s="652"/>
      <c r="S59" s="652"/>
      <c r="T59" s="652"/>
      <c r="U59" s="652"/>
      <c r="V59" s="652"/>
      <c r="W59" s="652"/>
      <c r="X59" s="652"/>
      <c r="Y59" s="652"/>
      <c r="Z59" s="652"/>
      <c r="AA59" s="652"/>
      <c r="AB59" s="652"/>
      <c r="AC59" s="652"/>
      <c r="AD59" s="652"/>
      <c r="AE59" s="652"/>
      <c r="AF59" s="652"/>
      <c r="AG59" s="652"/>
      <c r="AH59" s="652"/>
      <c r="AI59" s="652"/>
      <c r="AJ59" s="652"/>
      <c r="AK59" s="652"/>
    </row>
    <row r="60" spans="1:37">
      <c r="A60" s="652"/>
      <c r="B60" s="652"/>
      <c r="C60" s="652"/>
      <c r="D60" s="652"/>
      <c r="E60" s="652"/>
      <c r="F60" s="652"/>
      <c r="G60" s="652"/>
      <c r="H60" s="652"/>
      <c r="I60" s="652"/>
      <c r="J60" s="652"/>
      <c r="K60" s="652"/>
      <c r="L60" s="652"/>
      <c r="M60" s="652"/>
      <c r="N60" s="652"/>
      <c r="O60" s="652"/>
      <c r="P60" s="652"/>
      <c r="Q60" s="652"/>
      <c r="R60" s="652"/>
      <c r="S60" s="652"/>
      <c r="T60" s="652"/>
      <c r="U60" s="652"/>
      <c r="V60" s="652"/>
      <c r="W60" s="652"/>
      <c r="X60" s="652"/>
      <c r="Y60" s="652"/>
      <c r="Z60" s="652"/>
      <c r="AA60" s="652"/>
      <c r="AB60" s="652"/>
      <c r="AC60" s="652"/>
      <c r="AD60" s="652"/>
      <c r="AE60" s="652"/>
      <c r="AF60" s="652"/>
      <c r="AG60" s="652"/>
      <c r="AH60" s="652"/>
      <c r="AI60" s="652"/>
      <c r="AJ60" s="652"/>
      <c r="AK60" s="652"/>
    </row>
    <row r="61" spans="1:37">
      <c r="A61" s="652"/>
      <c r="B61" s="652"/>
      <c r="C61" s="652"/>
      <c r="D61" s="652"/>
      <c r="E61" s="652"/>
      <c r="F61" s="652"/>
      <c r="G61" s="652"/>
      <c r="H61" s="652"/>
      <c r="I61" s="652"/>
      <c r="J61" s="652"/>
      <c r="K61" s="652"/>
      <c r="L61" s="652"/>
      <c r="M61" s="652"/>
      <c r="N61" s="652"/>
      <c r="O61" s="652"/>
      <c r="P61" s="652"/>
      <c r="Q61" s="652"/>
      <c r="R61" s="652"/>
      <c r="S61" s="652"/>
      <c r="T61" s="652"/>
      <c r="U61" s="652"/>
      <c r="V61" s="652"/>
      <c r="W61" s="652"/>
      <c r="X61" s="652"/>
      <c r="Y61" s="652"/>
      <c r="Z61" s="652"/>
      <c r="AA61" s="652"/>
      <c r="AB61" s="652"/>
      <c r="AC61" s="652"/>
      <c r="AD61" s="652"/>
      <c r="AE61" s="652"/>
      <c r="AF61" s="652"/>
      <c r="AG61" s="652"/>
      <c r="AH61" s="652"/>
      <c r="AI61" s="652"/>
      <c r="AJ61" s="652"/>
      <c r="AK61" s="652"/>
    </row>
    <row r="62" spans="1:37">
      <c r="A62" s="652"/>
      <c r="B62" s="652"/>
      <c r="C62" s="652"/>
      <c r="D62" s="652"/>
      <c r="E62" s="652"/>
      <c r="F62" s="652"/>
      <c r="G62" s="652"/>
      <c r="H62" s="652"/>
      <c r="I62" s="652"/>
      <c r="J62" s="652"/>
      <c r="K62" s="652"/>
      <c r="L62" s="652"/>
      <c r="M62" s="652"/>
      <c r="N62" s="652"/>
      <c r="O62" s="652"/>
      <c r="P62" s="652"/>
      <c r="Q62" s="652"/>
      <c r="R62" s="652"/>
      <c r="S62" s="652"/>
      <c r="T62" s="652"/>
      <c r="U62" s="652"/>
      <c r="V62" s="652"/>
      <c r="W62" s="652"/>
      <c r="X62" s="652"/>
      <c r="Y62" s="652"/>
      <c r="Z62" s="652"/>
      <c r="AA62" s="652"/>
      <c r="AB62" s="652"/>
      <c r="AC62" s="652"/>
      <c r="AD62" s="652"/>
      <c r="AE62" s="652"/>
      <c r="AF62" s="652"/>
      <c r="AG62" s="652"/>
      <c r="AH62" s="652"/>
      <c r="AI62" s="652"/>
      <c r="AJ62" s="652"/>
      <c r="AK62" s="652"/>
    </row>
    <row r="63" spans="1:37">
      <c r="A63" s="652"/>
      <c r="B63" s="652"/>
      <c r="C63" s="652"/>
      <c r="D63" s="652"/>
      <c r="E63" s="652"/>
      <c r="F63" s="652"/>
      <c r="G63" s="652"/>
      <c r="H63" s="652"/>
      <c r="I63" s="652"/>
      <c r="J63" s="652"/>
      <c r="K63" s="652"/>
      <c r="L63" s="652"/>
      <c r="M63" s="652"/>
      <c r="N63" s="652"/>
      <c r="O63" s="652"/>
      <c r="P63" s="652"/>
      <c r="Q63" s="652"/>
      <c r="R63" s="652"/>
      <c r="S63" s="652"/>
      <c r="T63" s="652"/>
      <c r="U63" s="652"/>
      <c r="V63" s="652"/>
      <c r="W63" s="652"/>
      <c r="X63" s="652"/>
      <c r="Y63" s="652"/>
      <c r="Z63" s="652"/>
      <c r="AA63" s="652"/>
      <c r="AB63" s="652"/>
      <c r="AC63" s="652"/>
      <c r="AD63" s="652"/>
      <c r="AE63" s="652"/>
      <c r="AF63" s="652"/>
      <c r="AG63" s="652"/>
      <c r="AH63" s="652"/>
      <c r="AI63" s="652"/>
      <c r="AJ63" s="652"/>
      <c r="AK63" s="652"/>
    </row>
    <row r="64" spans="1:37">
      <c r="A64" s="652"/>
      <c r="B64" s="652"/>
      <c r="C64" s="652"/>
      <c r="D64" s="652"/>
      <c r="E64" s="652"/>
      <c r="F64" s="652"/>
      <c r="G64" s="652"/>
      <c r="H64" s="652"/>
      <c r="I64" s="652"/>
      <c r="J64" s="652"/>
      <c r="K64" s="652"/>
      <c r="L64" s="652"/>
      <c r="M64" s="652"/>
      <c r="N64" s="652"/>
      <c r="O64" s="652"/>
      <c r="P64" s="652"/>
      <c r="Q64" s="652"/>
      <c r="R64" s="652"/>
      <c r="S64" s="652"/>
      <c r="T64" s="652"/>
      <c r="U64" s="652"/>
      <c r="V64" s="652"/>
      <c r="W64" s="652"/>
      <c r="X64" s="652"/>
      <c r="Y64" s="652"/>
      <c r="Z64" s="652"/>
      <c r="AA64" s="652"/>
      <c r="AB64" s="652"/>
      <c r="AC64" s="652"/>
      <c r="AD64" s="652"/>
      <c r="AE64" s="652"/>
      <c r="AF64" s="652"/>
      <c r="AG64" s="652"/>
      <c r="AH64" s="652"/>
      <c r="AI64" s="652"/>
      <c r="AJ64" s="652"/>
      <c r="AK64" s="652"/>
    </row>
    <row r="65" spans="1:37">
      <c r="A65" s="652"/>
      <c r="B65" s="652"/>
      <c r="C65" s="652"/>
      <c r="D65" s="652"/>
      <c r="E65" s="652"/>
      <c r="F65" s="652"/>
      <c r="G65" s="652"/>
      <c r="H65" s="652"/>
      <c r="I65" s="652"/>
      <c r="J65" s="652"/>
      <c r="K65" s="652"/>
      <c r="L65" s="652"/>
      <c r="M65" s="652"/>
      <c r="N65" s="652"/>
      <c r="O65" s="652"/>
      <c r="P65" s="652"/>
      <c r="Q65" s="652"/>
      <c r="R65" s="652"/>
      <c r="S65" s="652"/>
      <c r="T65" s="652"/>
      <c r="U65" s="652"/>
      <c r="V65" s="652"/>
      <c r="W65" s="652"/>
      <c r="X65" s="652"/>
      <c r="Y65" s="652"/>
      <c r="Z65" s="652"/>
      <c r="AA65" s="652"/>
      <c r="AB65" s="652"/>
      <c r="AC65" s="652"/>
      <c r="AD65" s="652"/>
      <c r="AE65" s="652"/>
      <c r="AF65" s="652"/>
      <c r="AG65" s="652"/>
      <c r="AH65" s="652"/>
      <c r="AI65" s="652"/>
      <c r="AJ65" s="652"/>
      <c r="AK65" s="652"/>
    </row>
    <row r="66" spans="1:37">
      <c r="A66" s="652"/>
      <c r="B66" s="652"/>
      <c r="C66" s="652"/>
      <c r="D66" s="652"/>
      <c r="E66" s="652"/>
      <c r="F66" s="652"/>
      <c r="G66" s="652"/>
      <c r="H66" s="652"/>
      <c r="I66" s="652"/>
      <c r="J66" s="652"/>
      <c r="K66" s="652"/>
      <c r="L66" s="652"/>
      <c r="M66" s="652"/>
      <c r="N66" s="652"/>
      <c r="O66" s="652"/>
      <c r="P66" s="652"/>
      <c r="Q66" s="652"/>
      <c r="R66" s="652"/>
      <c r="S66" s="652"/>
      <c r="T66" s="652"/>
      <c r="U66" s="652"/>
      <c r="V66" s="652"/>
      <c r="W66" s="652"/>
      <c r="X66" s="652"/>
      <c r="Y66" s="652"/>
      <c r="Z66" s="652"/>
      <c r="AA66" s="652"/>
      <c r="AB66" s="652"/>
      <c r="AC66" s="652"/>
      <c r="AD66" s="652"/>
      <c r="AE66" s="652"/>
      <c r="AF66" s="652"/>
      <c r="AG66" s="652"/>
      <c r="AH66" s="652"/>
      <c r="AI66" s="652"/>
      <c r="AJ66" s="652"/>
      <c r="AK66" s="652"/>
    </row>
    <row r="67" spans="1:37">
      <c r="A67" s="652"/>
      <c r="B67" s="652"/>
      <c r="C67" s="652"/>
      <c r="D67" s="652"/>
      <c r="E67" s="652"/>
      <c r="F67" s="652"/>
      <c r="G67" s="652"/>
      <c r="H67" s="652"/>
      <c r="I67" s="652"/>
      <c r="J67" s="652"/>
      <c r="K67" s="652"/>
      <c r="L67" s="652"/>
      <c r="M67" s="652"/>
      <c r="N67" s="652"/>
      <c r="O67" s="652"/>
      <c r="P67" s="652"/>
      <c r="Q67" s="652"/>
      <c r="R67" s="652"/>
      <c r="S67" s="652"/>
      <c r="T67" s="652"/>
      <c r="U67" s="652"/>
      <c r="V67" s="652"/>
      <c r="W67" s="652"/>
      <c r="X67" s="652"/>
      <c r="Y67" s="652"/>
      <c r="Z67" s="652"/>
      <c r="AA67" s="652"/>
      <c r="AB67" s="652"/>
      <c r="AC67" s="652"/>
      <c r="AD67" s="652"/>
      <c r="AE67" s="652"/>
      <c r="AF67" s="652"/>
      <c r="AG67" s="652"/>
      <c r="AH67" s="652"/>
      <c r="AI67" s="652"/>
      <c r="AJ67" s="652"/>
      <c r="AK67" s="652"/>
    </row>
    <row r="68" spans="1:37">
      <c r="A68" s="652"/>
      <c r="B68" s="652"/>
      <c r="C68" s="652"/>
      <c r="D68" s="652"/>
      <c r="E68" s="652"/>
      <c r="F68" s="652"/>
      <c r="G68" s="652"/>
      <c r="H68" s="652"/>
      <c r="I68" s="652"/>
      <c r="J68" s="652"/>
      <c r="K68" s="652"/>
      <c r="L68" s="652"/>
      <c r="M68" s="652"/>
      <c r="N68" s="652"/>
      <c r="O68" s="652"/>
      <c r="P68" s="652"/>
      <c r="Q68" s="652"/>
      <c r="R68" s="652"/>
      <c r="S68" s="652"/>
      <c r="T68" s="652"/>
      <c r="U68" s="652"/>
      <c r="V68" s="652"/>
      <c r="W68" s="652"/>
      <c r="X68" s="652"/>
      <c r="Y68" s="652"/>
      <c r="Z68" s="652"/>
      <c r="AA68" s="652"/>
      <c r="AB68" s="652"/>
      <c r="AC68" s="652"/>
      <c r="AD68" s="652"/>
      <c r="AE68" s="652"/>
      <c r="AF68" s="652"/>
      <c r="AG68" s="652"/>
      <c r="AH68" s="652"/>
      <c r="AI68" s="652"/>
      <c r="AJ68" s="652"/>
      <c r="AK68" s="652"/>
    </row>
    <row r="69" spans="1:37">
      <c r="A69" s="652"/>
      <c r="B69" s="652"/>
      <c r="C69" s="652"/>
      <c r="D69" s="652"/>
      <c r="E69" s="652"/>
      <c r="F69" s="652"/>
      <c r="G69" s="652"/>
      <c r="H69" s="652"/>
      <c r="I69" s="652"/>
      <c r="J69" s="652"/>
      <c r="K69" s="652"/>
      <c r="L69" s="652"/>
      <c r="M69" s="652"/>
      <c r="N69" s="652"/>
      <c r="O69" s="652"/>
      <c r="P69" s="652"/>
      <c r="Q69" s="652"/>
      <c r="R69" s="652"/>
      <c r="S69" s="652"/>
      <c r="T69" s="652"/>
      <c r="U69" s="652"/>
      <c r="V69" s="652"/>
      <c r="W69" s="652"/>
      <c r="X69" s="652"/>
      <c r="Y69" s="652"/>
      <c r="Z69" s="652"/>
      <c r="AA69" s="652"/>
      <c r="AB69" s="652"/>
      <c r="AC69" s="652"/>
      <c r="AD69" s="652"/>
      <c r="AE69" s="652"/>
      <c r="AF69" s="652"/>
      <c r="AG69" s="652"/>
      <c r="AH69" s="652"/>
      <c r="AI69" s="652"/>
      <c r="AJ69" s="652"/>
      <c r="AK69" s="652"/>
    </row>
    <row r="70" spans="1:37">
      <c r="A70" s="652"/>
      <c r="B70" s="652"/>
      <c r="C70" s="652"/>
      <c r="D70" s="652"/>
      <c r="E70" s="652"/>
      <c r="F70" s="652"/>
      <c r="G70" s="652"/>
      <c r="H70" s="652"/>
      <c r="I70" s="652"/>
      <c r="J70" s="652"/>
      <c r="K70" s="652"/>
      <c r="L70" s="652"/>
      <c r="M70" s="652"/>
      <c r="N70" s="652"/>
      <c r="O70" s="652"/>
      <c r="P70" s="652"/>
      <c r="Q70" s="652"/>
      <c r="R70" s="652"/>
      <c r="S70" s="652"/>
      <c r="T70" s="652"/>
      <c r="U70" s="652"/>
      <c r="V70" s="652"/>
      <c r="W70" s="652"/>
      <c r="X70" s="652"/>
      <c r="Y70" s="652"/>
      <c r="Z70" s="652"/>
      <c r="AA70" s="652"/>
      <c r="AB70" s="652"/>
      <c r="AC70" s="652"/>
      <c r="AD70" s="652"/>
      <c r="AE70" s="652"/>
      <c r="AF70" s="652"/>
      <c r="AG70" s="652"/>
      <c r="AH70" s="652"/>
      <c r="AI70" s="652"/>
      <c r="AJ70" s="652"/>
      <c r="AK70" s="652"/>
    </row>
    <row r="71" spans="1:37">
      <c r="A71" s="652"/>
      <c r="B71" s="652"/>
      <c r="C71" s="652"/>
      <c r="D71" s="652"/>
      <c r="E71" s="652"/>
      <c r="F71" s="652"/>
      <c r="G71" s="652"/>
      <c r="H71" s="652"/>
      <c r="I71" s="652"/>
      <c r="J71" s="652"/>
      <c r="K71" s="652"/>
      <c r="L71" s="652"/>
      <c r="M71" s="652"/>
      <c r="N71" s="652"/>
      <c r="O71" s="652"/>
      <c r="P71" s="652"/>
      <c r="Q71" s="652"/>
      <c r="R71" s="652"/>
      <c r="S71" s="652"/>
      <c r="T71" s="652"/>
      <c r="U71" s="652"/>
      <c r="V71" s="652"/>
      <c r="W71" s="652"/>
      <c r="X71" s="652"/>
      <c r="Y71" s="652"/>
      <c r="Z71" s="652"/>
      <c r="AA71" s="652"/>
      <c r="AB71" s="652"/>
      <c r="AC71" s="652"/>
      <c r="AD71" s="652"/>
      <c r="AE71" s="652"/>
      <c r="AF71" s="652"/>
      <c r="AG71" s="652"/>
      <c r="AH71" s="652"/>
      <c r="AI71" s="652"/>
      <c r="AJ71" s="652"/>
      <c r="AK71" s="652"/>
    </row>
    <row r="72" spans="1:37">
      <c r="A72" s="652"/>
      <c r="B72" s="652"/>
      <c r="C72" s="652"/>
      <c r="D72" s="652"/>
      <c r="E72" s="652"/>
      <c r="F72" s="652"/>
      <c r="G72" s="652"/>
      <c r="H72" s="652"/>
      <c r="I72" s="652"/>
      <c r="J72" s="652"/>
      <c r="K72" s="652"/>
      <c r="L72" s="652"/>
      <c r="M72" s="652"/>
      <c r="N72" s="652"/>
      <c r="O72" s="652"/>
      <c r="P72" s="652"/>
      <c r="Q72" s="652"/>
      <c r="R72" s="652"/>
      <c r="S72" s="652"/>
      <c r="T72" s="652"/>
      <c r="U72" s="652"/>
      <c r="V72" s="652"/>
      <c r="W72" s="652"/>
      <c r="X72" s="652"/>
      <c r="Y72" s="652"/>
      <c r="Z72" s="652"/>
      <c r="AA72" s="652"/>
      <c r="AB72" s="652"/>
      <c r="AC72" s="652"/>
      <c r="AD72" s="652"/>
      <c r="AE72" s="652"/>
      <c r="AF72" s="652"/>
      <c r="AG72" s="652"/>
      <c r="AH72" s="652"/>
      <c r="AI72" s="652"/>
      <c r="AJ72" s="652"/>
      <c r="AK72" s="652"/>
    </row>
    <row r="73" spans="1:37">
      <c r="A73" s="652"/>
      <c r="B73" s="652"/>
      <c r="C73" s="652"/>
      <c r="D73" s="652"/>
      <c r="E73" s="652"/>
      <c r="F73" s="652"/>
      <c r="G73" s="652"/>
      <c r="H73" s="652"/>
      <c r="I73" s="652"/>
      <c r="J73" s="652"/>
      <c r="K73" s="652"/>
      <c r="L73" s="652"/>
      <c r="M73" s="652"/>
      <c r="N73" s="652"/>
      <c r="O73" s="652"/>
      <c r="P73" s="652"/>
      <c r="Q73" s="652"/>
      <c r="R73" s="652"/>
      <c r="S73" s="652"/>
      <c r="T73" s="652"/>
      <c r="U73" s="652"/>
      <c r="V73" s="652"/>
      <c r="W73" s="652"/>
      <c r="X73" s="652"/>
      <c r="Y73" s="652"/>
      <c r="Z73" s="652"/>
      <c r="AA73" s="652"/>
      <c r="AB73" s="652"/>
      <c r="AC73" s="652"/>
      <c r="AD73" s="652"/>
      <c r="AE73" s="652"/>
      <c r="AF73" s="652"/>
      <c r="AG73" s="652"/>
      <c r="AH73" s="652"/>
      <c r="AI73" s="652"/>
      <c r="AJ73" s="652"/>
      <c r="AK73" s="652"/>
    </row>
    <row r="74" spans="1:37">
      <c r="A74" s="652"/>
      <c r="B74" s="652"/>
      <c r="C74" s="652"/>
      <c r="D74" s="652"/>
      <c r="E74" s="652"/>
      <c r="F74" s="652"/>
      <c r="G74" s="652"/>
      <c r="H74" s="652"/>
      <c r="I74" s="652"/>
      <c r="J74" s="652"/>
      <c r="K74" s="652"/>
      <c r="L74" s="652"/>
      <c r="M74" s="652"/>
      <c r="N74" s="652"/>
      <c r="O74" s="652"/>
      <c r="P74" s="652"/>
      <c r="Q74" s="652"/>
      <c r="R74" s="652"/>
      <c r="S74" s="652"/>
      <c r="T74" s="652"/>
      <c r="U74" s="652"/>
      <c r="V74" s="652"/>
      <c r="W74" s="652"/>
      <c r="X74" s="652"/>
      <c r="Y74" s="652"/>
      <c r="Z74" s="652"/>
      <c r="AA74" s="652"/>
      <c r="AB74" s="652"/>
      <c r="AC74" s="652"/>
      <c r="AD74" s="652"/>
      <c r="AE74" s="652"/>
      <c r="AF74" s="652"/>
      <c r="AG74" s="652"/>
      <c r="AH74" s="652"/>
      <c r="AI74" s="652"/>
      <c r="AJ74" s="652"/>
      <c r="AK74" s="652"/>
    </row>
    <row r="75" spans="1:37">
      <c r="A75" s="652"/>
      <c r="B75" s="652"/>
      <c r="C75" s="652"/>
      <c r="D75" s="652"/>
      <c r="E75" s="652"/>
      <c r="F75" s="652"/>
      <c r="G75" s="652"/>
      <c r="H75" s="652"/>
      <c r="I75" s="652"/>
      <c r="J75" s="652"/>
      <c r="K75" s="652"/>
      <c r="L75" s="652"/>
      <c r="M75" s="652"/>
      <c r="N75" s="652"/>
      <c r="O75" s="652"/>
      <c r="P75" s="652"/>
      <c r="Q75" s="652"/>
      <c r="R75" s="652"/>
      <c r="S75" s="652"/>
      <c r="T75" s="652"/>
      <c r="U75" s="652"/>
      <c r="V75" s="652"/>
      <c r="W75" s="652"/>
      <c r="X75" s="652"/>
      <c r="Y75" s="652"/>
      <c r="Z75" s="652"/>
      <c r="AA75" s="652"/>
      <c r="AB75" s="652"/>
      <c r="AC75" s="652"/>
      <c r="AD75" s="652"/>
      <c r="AE75" s="652"/>
      <c r="AF75" s="652"/>
      <c r="AG75" s="652"/>
      <c r="AH75" s="652"/>
      <c r="AI75" s="652"/>
      <c r="AJ75" s="652"/>
      <c r="AK75" s="652"/>
    </row>
    <row r="76" spans="1:37">
      <c r="A76" s="652"/>
      <c r="B76" s="652"/>
      <c r="C76" s="652"/>
      <c r="D76" s="652"/>
      <c r="E76" s="652"/>
      <c r="F76" s="652"/>
      <c r="G76" s="652"/>
      <c r="H76" s="652"/>
      <c r="I76" s="652"/>
      <c r="J76" s="652"/>
      <c r="K76" s="652"/>
      <c r="L76" s="652"/>
      <c r="M76" s="652"/>
      <c r="N76" s="652"/>
      <c r="O76" s="652"/>
      <c r="P76" s="652"/>
      <c r="Q76" s="652"/>
      <c r="R76" s="652"/>
      <c r="S76" s="652"/>
      <c r="T76" s="652"/>
      <c r="U76" s="652"/>
      <c r="V76" s="652"/>
      <c r="W76" s="652"/>
      <c r="X76" s="652"/>
      <c r="Y76" s="652"/>
      <c r="Z76" s="652"/>
      <c r="AA76" s="652"/>
      <c r="AB76" s="652"/>
      <c r="AC76" s="652"/>
      <c r="AD76" s="652"/>
      <c r="AE76" s="652"/>
      <c r="AF76" s="652"/>
      <c r="AG76" s="652"/>
      <c r="AH76" s="652"/>
      <c r="AI76" s="652"/>
      <c r="AJ76" s="652"/>
      <c r="AK76" s="652"/>
    </row>
    <row r="77" spans="1:37">
      <c r="A77" s="652"/>
      <c r="B77" s="652"/>
      <c r="C77" s="652"/>
      <c r="D77" s="652"/>
      <c r="E77" s="652"/>
      <c r="F77" s="652"/>
      <c r="G77" s="652"/>
      <c r="H77" s="652"/>
      <c r="I77" s="652"/>
      <c r="J77" s="652"/>
      <c r="K77" s="652"/>
      <c r="L77" s="652"/>
      <c r="M77" s="652"/>
      <c r="N77" s="652"/>
      <c r="O77" s="652"/>
      <c r="P77" s="652"/>
      <c r="Q77" s="652"/>
      <c r="R77" s="652"/>
      <c r="S77" s="652"/>
      <c r="T77" s="652"/>
      <c r="U77" s="652"/>
      <c r="V77" s="652"/>
      <c r="W77" s="652"/>
      <c r="X77" s="652"/>
      <c r="Y77" s="652"/>
      <c r="Z77" s="652"/>
      <c r="AA77" s="652"/>
      <c r="AB77" s="652"/>
      <c r="AC77" s="652"/>
      <c r="AD77" s="652"/>
      <c r="AE77" s="652"/>
      <c r="AF77" s="652"/>
      <c r="AG77" s="652"/>
      <c r="AH77" s="652"/>
      <c r="AI77" s="652"/>
      <c r="AJ77" s="652"/>
      <c r="AK77" s="652"/>
    </row>
    <row r="78" spans="1:37">
      <c r="A78" s="652"/>
      <c r="B78" s="652"/>
      <c r="C78" s="652"/>
      <c r="D78" s="652"/>
      <c r="E78" s="652"/>
      <c r="F78" s="652"/>
      <c r="G78" s="652"/>
      <c r="H78" s="652"/>
      <c r="I78" s="652"/>
      <c r="J78" s="652"/>
      <c r="K78" s="652"/>
      <c r="L78" s="652"/>
      <c r="M78" s="652"/>
      <c r="N78" s="652"/>
      <c r="O78" s="652"/>
      <c r="P78" s="652"/>
      <c r="Q78" s="652"/>
      <c r="R78" s="652"/>
      <c r="S78" s="652"/>
      <c r="T78" s="652"/>
      <c r="U78" s="652"/>
      <c r="V78" s="652"/>
      <c r="W78" s="652"/>
      <c r="X78" s="652"/>
      <c r="Y78" s="652"/>
      <c r="Z78" s="652"/>
      <c r="AA78" s="652"/>
      <c r="AB78" s="652"/>
      <c r="AC78" s="652"/>
      <c r="AD78" s="652"/>
      <c r="AE78" s="652"/>
      <c r="AF78" s="652"/>
      <c r="AG78" s="652"/>
      <c r="AH78" s="652"/>
      <c r="AI78" s="652"/>
      <c r="AJ78" s="652"/>
      <c r="AK78" s="652"/>
    </row>
    <row r="79" spans="1:37">
      <c r="A79" s="652"/>
      <c r="B79" s="652"/>
      <c r="C79" s="652"/>
      <c r="D79" s="652"/>
      <c r="E79" s="652"/>
      <c r="F79" s="652"/>
      <c r="G79" s="652"/>
      <c r="H79" s="652"/>
      <c r="I79" s="652"/>
      <c r="J79" s="652"/>
      <c r="K79" s="652"/>
      <c r="L79" s="652"/>
      <c r="M79" s="652"/>
      <c r="N79" s="652"/>
      <c r="O79" s="652"/>
      <c r="P79" s="652"/>
      <c r="Q79" s="652"/>
      <c r="R79" s="652"/>
      <c r="S79" s="652"/>
      <c r="T79" s="652"/>
      <c r="U79" s="652"/>
      <c r="V79" s="652"/>
      <c r="W79" s="652"/>
      <c r="X79" s="652"/>
      <c r="Y79" s="652"/>
      <c r="Z79" s="652"/>
      <c r="AA79" s="652"/>
      <c r="AB79" s="652"/>
      <c r="AC79" s="652"/>
      <c r="AD79" s="652"/>
      <c r="AE79" s="652"/>
      <c r="AF79" s="652"/>
      <c r="AG79" s="652"/>
      <c r="AH79" s="652"/>
      <c r="AI79" s="652"/>
      <c r="AJ79" s="652"/>
      <c r="AK79" s="652"/>
    </row>
    <row r="80" spans="1:37">
      <c r="A80" s="652"/>
      <c r="B80" s="652"/>
      <c r="C80" s="652"/>
      <c r="D80" s="652"/>
      <c r="E80" s="652"/>
      <c r="F80" s="652"/>
      <c r="G80" s="652"/>
      <c r="H80" s="652"/>
      <c r="I80" s="652"/>
      <c r="J80" s="652"/>
      <c r="K80" s="652"/>
      <c r="L80" s="652"/>
      <c r="M80" s="652"/>
      <c r="N80" s="652"/>
      <c r="O80" s="652"/>
      <c r="P80" s="652"/>
      <c r="Q80" s="652"/>
      <c r="R80" s="652"/>
      <c r="S80" s="652"/>
      <c r="T80" s="652"/>
      <c r="U80" s="652"/>
      <c r="V80" s="652"/>
      <c r="W80" s="652"/>
      <c r="X80" s="652"/>
      <c r="Y80" s="652"/>
      <c r="Z80" s="652"/>
      <c r="AA80" s="652"/>
      <c r="AB80" s="652"/>
      <c r="AC80" s="652"/>
      <c r="AD80" s="652"/>
      <c r="AE80" s="652"/>
      <c r="AF80" s="652"/>
      <c r="AG80" s="652"/>
      <c r="AH80" s="652"/>
      <c r="AI80" s="652"/>
      <c r="AJ80" s="652"/>
      <c r="AK80" s="652"/>
    </row>
    <row r="81" spans="1:37">
      <c r="A81" s="652"/>
      <c r="B81" s="652"/>
      <c r="C81" s="652"/>
      <c r="D81" s="652"/>
      <c r="E81" s="652"/>
      <c r="F81" s="652"/>
      <c r="G81" s="652"/>
      <c r="H81" s="652"/>
      <c r="I81" s="652"/>
      <c r="J81" s="652"/>
      <c r="K81" s="652"/>
      <c r="L81" s="652"/>
      <c r="M81" s="652"/>
      <c r="N81" s="652"/>
      <c r="O81" s="652"/>
      <c r="P81" s="652"/>
      <c r="Q81" s="652"/>
      <c r="R81" s="652"/>
      <c r="S81" s="652"/>
      <c r="T81" s="652"/>
      <c r="U81" s="652"/>
      <c r="V81" s="652"/>
      <c r="W81" s="652"/>
      <c r="X81" s="652"/>
      <c r="Y81" s="652"/>
      <c r="Z81" s="652"/>
      <c r="AA81" s="652"/>
      <c r="AB81" s="652"/>
      <c r="AC81" s="652"/>
      <c r="AD81" s="652"/>
      <c r="AE81" s="652"/>
      <c r="AF81" s="652"/>
      <c r="AG81" s="652"/>
      <c r="AH81" s="652"/>
      <c r="AI81" s="652"/>
      <c r="AJ81" s="652"/>
      <c r="AK81" s="652"/>
    </row>
    <row r="82" spans="1:37">
      <c r="A82" s="652"/>
      <c r="B82" s="652"/>
      <c r="C82" s="652"/>
      <c r="D82" s="652"/>
      <c r="E82" s="652"/>
      <c r="F82" s="652"/>
      <c r="G82" s="652"/>
      <c r="H82" s="652"/>
      <c r="I82" s="652"/>
      <c r="J82" s="652"/>
      <c r="K82" s="652"/>
      <c r="L82" s="652"/>
      <c r="M82" s="652"/>
      <c r="N82" s="652"/>
      <c r="O82" s="652"/>
      <c r="P82" s="652"/>
      <c r="Q82" s="652"/>
      <c r="R82" s="652"/>
      <c r="S82" s="652"/>
      <c r="T82" s="652"/>
      <c r="U82" s="652"/>
      <c r="V82" s="652"/>
      <c r="W82" s="652"/>
      <c r="X82" s="652"/>
      <c r="Y82" s="652"/>
      <c r="Z82" s="652"/>
      <c r="AA82" s="652"/>
      <c r="AB82" s="652"/>
      <c r="AC82" s="652"/>
      <c r="AD82" s="652"/>
      <c r="AE82" s="652"/>
      <c r="AF82" s="652"/>
      <c r="AG82" s="652"/>
      <c r="AH82" s="652"/>
      <c r="AI82" s="652"/>
      <c r="AJ82" s="652"/>
      <c r="AK82" s="652"/>
    </row>
    <row r="83" spans="1:37">
      <c r="A83" s="652"/>
      <c r="B83" s="652"/>
      <c r="C83" s="652"/>
      <c r="D83" s="652"/>
      <c r="E83" s="652"/>
      <c r="F83" s="652"/>
      <c r="G83" s="652"/>
      <c r="H83" s="652"/>
      <c r="I83" s="652"/>
      <c r="J83" s="652"/>
      <c r="K83" s="652"/>
      <c r="L83" s="652"/>
      <c r="M83" s="652"/>
      <c r="N83" s="652"/>
      <c r="O83" s="652"/>
      <c r="P83" s="652"/>
      <c r="Q83" s="652"/>
      <c r="R83" s="652"/>
      <c r="S83" s="652"/>
      <c r="T83" s="652"/>
      <c r="U83" s="652"/>
      <c r="V83" s="652"/>
      <c r="W83" s="652"/>
      <c r="X83" s="652"/>
      <c r="Y83" s="652"/>
      <c r="Z83" s="652"/>
      <c r="AA83" s="652"/>
      <c r="AB83" s="652"/>
      <c r="AC83" s="652"/>
      <c r="AD83" s="652"/>
      <c r="AE83" s="652"/>
      <c r="AF83" s="652"/>
      <c r="AG83" s="652"/>
      <c r="AH83" s="652"/>
      <c r="AI83" s="652"/>
      <c r="AJ83" s="652"/>
      <c r="AK83" s="652"/>
    </row>
    <row r="84" spans="1:37">
      <c r="A84" s="652"/>
      <c r="B84" s="652"/>
      <c r="C84" s="652"/>
      <c r="D84" s="652"/>
      <c r="E84" s="652"/>
      <c r="F84" s="652"/>
      <c r="G84" s="652"/>
      <c r="H84" s="652"/>
      <c r="I84" s="652"/>
      <c r="J84" s="652"/>
      <c r="K84" s="652"/>
      <c r="L84" s="652"/>
      <c r="M84" s="652"/>
      <c r="N84" s="652"/>
      <c r="O84" s="652"/>
      <c r="P84" s="652"/>
      <c r="Q84" s="652"/>
      <c r="R84" s="652"/>
      <c r="S84" s="652"/>
      <c r="T84" s="652"/>
      <c r="U84" s="652"/>
      <c r="V84" s="652"/>
      <c r="W84" s="652"/>
      <c r="X84" s="652"/>
      <c r="Y84" s="652"/>
      <c r="Z84" s="652"/>
      <c r="AA84" s="652"/>
      <c r="AB84" s="652"/>
      <c r="AC84" s="652"/>
      <c r="AD84" s="652"/>
      <c r="AE84" s="652"/>
      <c r="AF84" s="652"/>
      <c r="AG84" s="652"/>
      <c r="AH84" s="652"/>
      <c r="AI84" s="652"/>
      <c r="AJ84" s="652"/>
      <c r="AK84" s="652"/>
    </row>
    <row r="85" spans="1:37">
      <c r="A85" s="652"/>
      <c r="B85" s="652"/>
      <c r="C85" s="652"/>
      <c r="D85" s="652"/>
      <c r="E85" s="652"/>
      <c r="F85" s="652"/>
      <c r="G85" s="652"/>
      <c r="H85" s="652"/>
      <c r="I85" s="652"/>
      <c r="J85" s="652"/>
      <c r="K85" s="652"/>
      <c r="L85" s="652"/>
      <c r="M85" s="652"/>
      <c r="N85" s="652"/>
      <c r="O85" s="652"/>
      <c r="P85" s="652"/>
      <c r="Q85" s="652"/>
      <c r="R85" s="652"/>
      <c r="S85" s="652"/>
      <c r="T85" s="652"/>
      <c r="U85" s="652"/>
      <c r="V85" s="652"/>
      <c r="W85" s="652"/>
      <c r="X85" s="652"/>
      <c r="Y85" s="652"/>
      <c r="Z85" s="652"/>
      <c r="AA85" s="652"/>
      <c r="AB85" s="652"/>
      <c r="AC85" s="652"/>
      <c r="AD85" s="652"/>
      <c r="AE85" s="652"/>
      <c r="AF85" s="652"/>
      <c r="AG85" s="652"/>
      <c r="AH85" s="652"/>
      <c r="AI85" s="652"/>
      <c r="AJ85" s="652"/>
      <c r="AK85" s="652"/>
    </row>
    <row r="86" spans="1:37">
      <c r="A86" s="652"/>
      <c r="B86" s="652"/>
      <c r="C86" s="652"/>
      <c r="D86" s="652"/>
      <c r="E86" s="652"/>
      <c r="F86" s="652"/>
      <c r="G86" s="652"/>
      <c r="H86" s="652"/>
      <c r="I86" s="652"/>
      <c r="J86" s="652"/>
      <c r="K86" s="652"/>
      <c r="L86" s="652"/>
      <c r="M86" s="652"/>
      <c r="N86" s="652"/>
      <c r="O86" s="652"/>
      <c r="P86" s="652"/>
      <c r="Q86" s="652"/>
      <c r="R86" s="652"/>
      <c r="S86" s="652"/>
      <c r="T86" s="652"/>
      <c r="U86" s="652"/>
      <c r="V86" s="652"/>
      <c r="W86" s="652"/>
      <c r="X86" s="652"/>
      <c r="Y86" s="652"/>
      <c r="Z86" s="652"/>
      <c r="AA86" s="652"/>
      <c r="AB86" s="652"/>
      <c r="AC86" s="652"/>
      <c r="AD86" s="652"/>
      <c r="AE86" s="652"/>
      <c r="AF86" s="652"/>
      <c r="AG86" s="652"/>
      <c r="AH86" s="652"/>
      <c r="AI86" s="652"/>
      <c r="AJ86" s="652"/>
      <c r="AK86" s="652"/>
    </row>
    <row r="87" spans="1:37">
      <c r="A87" s="652"/>
      <c r="B87" s="652"/>
      <c r="C87" s="652"/>
      <c r="D87" s="652"/>
      <c r="E87" s="652"/>
      <c r="F87" s="652"/>
      <c r="G87" s="652"/>
      <c r="H87" s="652"/>
      <c r="I87" s="652"/>
      <c r="J87" s="652"/>
      <c r="K87" s="652"/>
      <c r="L87" s="652"/>
      <c r="M87" s="652"/>
      <c r="N87" s="652"/>
      <c r="O87" s="652"/>
      <c r="P87" s="652"/>
      <c r="Q87" s="652"/>
      <c r="R87" s="652"/>
      <c r="S87" s="652"/>
      <c r="T87" s="652"/>
      <c r="U87" s="652"/>
      <c r="V87" s="652"/>
      <c r="W87" s="652"/>
      <c r="X87" s="652"/>
      <c r="Y87" s="652"/>
      <c r="Z87" s="652"/>
      <c r="AA87" s="652"/>
      <c r="AB87" s="652"/>
      <c r="AC87" s="652"/>
      <c r="AD87" s="652"/>
      <c r="AE87" s="652"/>
      <c r="AF87" s="652"/>
      <c r="AG87" s="652"/>
      <c r="AH87" s="652"/>
      <c r="AI87" s="652"/>
      <c r="AJ87" s="652"/>
      <c r="AK87" s="652"/>
    </row>
    <row r="88" spans="1:37">
      <c r="A88" s="652"/>
      <c r="B88" s="652"/>
      <c r="C88" s="652"/>
      <c r="D88" s="652"/>
      <c r="E88" s="652"/>
      <c r="F88" s="652"/>
      <c r="G88" s="652"/>
      <c r="H88" s="652"/>
      <c r="I88" s="652"/>
      <c r="J88" s="652"/>
      <c r="K88" s="652"/>
      <c r="L88" s="652"/>
      <c r="M88" s="652"/>
      <c r="N88" s="652"/>
      <c r="O88" s="652"/>
      <c r="P88" s="652"/>
      <c r="Q88" s="652"/>
      <c r="R88" s="652"/>
      <c r="S88" s="652"/>
      <c r="T88" s="652"/>
      <c r="U88" s="652"/>
      <c r="V88" s="652"/>
      <c r="W88" s="652"/>
      <c r="X88" s="652"/>
      <c r="Y88" s="652"/>
      <c r="Z88" s="652"/>
      <c r="AA88" s="652"/>
      <c r="AB88" s="652"/>
      <c r="AC88" s="652"/>
      <c r="AD88" s="652"/>
      <c r="AE88" s="652"/>
      <c r="AF88" s="652"/>
      <c r="AG88" s="652"/>
      <c r="AH88" s="652"/>
      <c r="AI88" s="652"/>
      <c r="AJ88" s="652"/>
      <c r="AK88" s="652"/>
    </row>
    <row r="89" spans="1:37">
      <c r="A89" s="652"/>
      <c r="B89" s="652"/>
      <c r="C89" s="652"/>
      <c r="D89" s="652"/>
      <c r="E89" s="652"/>
      <c r="F89" s="652"/>
      <c r="G89" s="652"/>
      <c r="H89" s="652"/>
      <c r="I89" s="652"/>
      <c r="J89" s="652"/>
      <c r="K89" s="652"/>
      <c r="L89" s="652"/>
      <c r="M89" s="652"/>
      <c r="N89" s="652"/>
      <c r="O89" s="652"/>
      <c r="P89" s="652"/>
      <c r="Q89" s="652"/>
      <c r="R89" s="652"/>
      <c r="S89" s="652"/>
      <c r="T89" s="652"/>
      <c r="U89" s="652"/>
      <c r="V89" s="652"/>
      <c r="W89" s="652"/>
      <c r="X89" s="652"/>
      <c r="Y89" s="652"/>
      <c r="Z89" s="652"/>
      <c r="AA89" s="652"/>
      <c r="AB89" s="652"/>
      <c r="AC89" s="652"/>
      <c r="AD89" s="652"/>
      <c r="AE89" s="652"/>
      <c r="AF89" s="652"/>
      <c r="AG89" s="652"/>
      <c r="AH89" s="652"/>
      <c r="AI89" s="652"/>
      <c r="AJ89" s="652"/>
      <c r="AK89" s="652"/>
    </row>
    <row r="90" spans="1:37">
      <c r="A90" s="652"/>
      <c r="B90" s="652"/>
      <c r="C90" s="652"/>
      <c r="D90" s="652"/>
      <c r="E90" s="652"/>
      <c r="F90" s="652"/>
      <c r="G90" s="652"/>
      <c r="H90" s="652"/>
      <c r="I90" s="652"/>
      <c r="J90" s="652"/>
      <c r="K90" s="652"/>
      <c r="L90" s="652"/>
      <c r="M90" s="652"/>
      <c r="N90" s="652"/>
      <c r="O90" s="652"/>
      <c r="P90" s="652"/>
      <c r="Q90" s="652"/>
      <c r="R90" s="652"/>
      <c r="S90" s="652"/>
      <c r="T90" s="652"/>
      <c r="U90" s="652"/>
      <c r="V90" s="652"/>
      <c r="W90" s="652"/>
      <c r="X90" s="652"/>
      <c r="Y90" s="652"/>
      <c r="Z90" s="652"/>
      <c r="AA90" s="652"/>
      <c r="AB90" s="652"/>
      <c r="AC90" s="652"/>
      <c r="AD90" s="652"/>
      <c r="AE90" s="652"/>
      <c r="AF90" s="652"/>
      <c r="AG90" s="652"/>
      <c r="AH90" s="652"/>
      <c r="AI90" s="652"/>
      <c r="AJ90" s="652"/>
      <c r="AK90" s="652"/>
    </row>
    <row r="91" spans="1:37">
      <c r="A91" s="652"/>
      <c r="B91" s="652"/>
      <c r="C91" s="652"/>
      <c r="D91" s="652"/>
      <c r="E91" s="652"/>
      <c r="F91" s="652"/>
      <c r="G91" s="652"/>
      <c r="H91" s="652"/>
      <c r="I91" s="652"/>
      <c r="J91" s="652"/>
      <c r="K91" s="652"/>
      <c r="L91" s="652"/>
      <c r="M91" s="652"/>
      <c r="N91" s="652"/>
      <c r="O91" s="652"/>
      <c r="P91" s="652"/>
      <c r="Q91" s="652"/>
      <c r="R91" s="652"/>
      <c r="S91" s="652"/>
      <c r="T91" s="652"/>
      <c r="U91" s="652"/>
      <c r="V91" s="652"/>
      <c r="W91" s="652"/>
      <c r="X91" s="652"/>
      <c r="Y91" s="652"/>
      <c r="Z91" s="652"/>
      <c r="AA91" s="652"/>
      <c r="AB91" s="652"/>
      <c r="AC91" s="652"/>
      <c r="AD91" s="652"/>
      <c r="AE91" s="652"/>
      <c r="AF91" s="652"/>
      <c r="AG91" s="652"/>
      <c r="AH91" s="652"/>
      <c r="AI91" s="652"/>
      <c r="AJ91" s="652"/>
      <c r="AK91" s="652"/>
    </row>
    <row r="92" spans="1:37">
      <c r="A92" s="652"/>
      <c r="B92" s="652"/>
      <c r="C92" s="652"/>
      <c r="D92" s="652"/>
      <c r="E92" s="652"/>
      <c r="F92" s="652"/>
      <c r="G92" s="652"/>
      <c r="H92" s="652"/>
      <c r="I92" s="652"/>
      <c r="J92" s="652"/>
      <c r="K92" s="652"/>
      <c r="L92" s="652"/>
      <c r="M92" s="652"/>
      <c r="N92" s="652"/>
      <c r="O92" s="652"/>
      <c r="P92" s="652"/>
      <c r="Q92" s="652"/>
      <c r="R92" s="652"/>
      <c r="S92" s="652"/>
      <c r="T92" s="652"/>
      <c r="U92" s="652"/>
      <c r="V92" s="652"/>
      <c r="W92" s="652"/>
      <c r="X92" s="652"/>
      <c r="Y92" s="652"/>
      <c r="Z92" s="652"/>
      <c r="AA92" s="652"/>
      <c r="AB92" s="652"/>
      <c r="AC92" s="652"/>
      <c r="AD92" s="652"/>
      <c r="AE92" s="652"/>
      <c r="AF92" s="652"/>
      <c r="AG92" s="652"/>
      <c r="AH92" s="652"/>
      <c r="AI92" s="652"/>
      <c r="AJ92" s="652"/>
      <c r="AK92" s="652"/>
    </row>
    <row r="93" spans="1:37">
      <c r="A93" s="652"/>
      <c r="B93" s="652"/>
      <c r="C93" s="652"/>
      <c r="D93" s="652"/>
      <c r="E93" s="652"/>
      <c r="F93" s="652"/>
      <c r="G93" s="652"/>
      <c r="H93" s="652"/>
      <c r="I93" s="652"/>
      <c r="J93" s="652"/>
      <c r="K93" s="652"/>
      <c r="L93" s="652"/>
      <c r="M93" s="652"/>
      <c r="N93" s="652"/>
      <c r="O93" s="652"/>
      <c r="P93" s="652"/>
      <c r="Q93" s="652"/>
      <c r="R93" s="652"/>
      <c r="S93" s="652"/>
      <c r="T93" s="652"/>
      <c r="U93" s="652"/>
      <c r="V93" s="652"/>
      <c r="W93" s="652"/>
      <c r="X93" s="652"/>
      <c r="Y93" s="652"/>
      <c r="Z93" s="652"/>
      <c r="AA93" s="652"/>
      <c r="AB93" s="652"/>
      <c r="AC93" s="652"/>
      <c r="AD93" s="652"/>
      <c r="AE93" s="652"/>
      <c r="AF93" s="652"/>
      <c r="AG93" s="652"/>
      <c r="AH93" s="652"/>
      <c r="AI93" s="652"/>
      <c r="AJ93" s="652"/>
      <c r="AK93" s="652"/>
    </row>
    <row r="94" spans="1:37">
      <c r="A94" s="652"/>
      <c r="B94" s="652"/>
      <c r="C94" s="652"/>
      <c r="D94" s="652"/>
      <c r="E94" s="652"/>
      <c r="F94" s="652"/>
      <c r="G94" s="652"/>
      <c r="H94" s="652"/>
      <c r="I94" s="652"/>
      <c r="J94" s="652"/>
      <c r="K94" s="652"/>
      <c r="L94" s="652"/>
      <c r="M94" s="652"/>
      <c r="N94" s="652"/>
      <c r="O94" s="652"/>
      <c r="P94" s="652"/>
      <c r="Q94" s="652"/>
      <c r="R94" s="652"/>
      <c r="S94" s="652"/>
      <c r="T94" s="652"/>
      <c r="U94" s="652"/>
      <c r="V94" s="652"/>
      <c r="W94" s="652"/>
      <c r="X94" s="652"/>
      <c r="Y94" s="652"/>
      <c r="Z94" s="652"/>
      <c r="AA94" s="652"/>
      <c r="AB94" s="652"/>
      <c r="AC94" s="652"/>
      <c r="AD94" s="652"/>
      <c r="AE94" s="652"/>
      <c r="AF94" s="652"/>
      <c r="AG94" s="652"/>
      <c r="AH94" s="652"/>
      <c r="AI94" s="652"/>
      <c r="AJ94" s="652"/>
      <c r="AK94" s="652"/>
    </row>
    <row r="95" spans="1:37">
      <c r="A95" s="652"/>
      <c r="B95" s="652"/>
      <c r="C95" s="652"/>
      <c r="D95" s="652"/>
      <c r="E95" s="652"/>
      <c r="F95" s="652"/>
      <c r="G95" s="652"/>
      <c r="H95" s="652"/>
      <c r="I95" s="652"/>
      <c r="J95" s="652"/>
      <c r="K95" s="652"/>
      <c r="L95" s="652"/>
      <c r="M95" s="652"/>
      <c r="N95" s="652"/>
      <c r="O95" s="652"/>
      <c r="P95" s="652"/>
      <c r="Q95" s="652"/>
      <c r="R95" s="652"/>
      <c r="S95" s="652"/>
      <c r="T95" s="652"/>
      <c r="U95" s="652"/>
      <c r="V95" s="652"/>
      <c r="W95" s="652"/>
      <c r="X95" s="652"/>
      <c r="Y95" s="652"/>
      <c r="Z95" s="652"/>
      <c r="AA95" s="652"/>
      <c r="AB95" s="652"/>
      <c r="AC95" s="652"/>
      <c r="AD95" s="652"/>
      <c r="AE95" s="652"/>
      <c r="AF95" s="652"/>
      <c r="AG95" s="652"/>
      <c r="AH95" s="652"/>
      <c r="AI95" s="652"/>
      <c r="AJ95" s="652"/>
      <c r="AK95" s="652"/>
    </row>
    <row r="96" spans="1:37">
      <c r="A96" s="652"/>
      <c r="B96" s="652"/>
      <c r="C96" s="652"/>
      <c r="D96" s="652"/>
      <c r="E96" s="652"/>
      <c r="F96" s="652"/>
      <c r="G96" s="652"/>
      <c r="H96" s="652"/>
      <c r="I96" s="652"/>
      <c r="J96" s="652"/>
      <c r="K96" s="652"/>
      <c r="L96" s="652"/>
      <c r="M96" s="652"/>
      <c r="N96" s="652"/>
      <c r="O96" s="652"/>
      <c r="P96" s="652"/>
      <c r="Q96" s="652"/>
      <c r="R96" s="652"/>
      <c r="S96" s="652"/>
      <c r="T96" s="652"/>
      <c r="U96" s="652"/>
      <c r="V96" s="652"/>
      <c r="W96" s="652"/>
      <c r="X96" s="652"/>
      <c r="Y96" s="652"/>
      <c r="Z96" s="652"/>
      <c r="AA96" s="652"/>
      <c r="AB96" s="652"/>
      <c r="AC96" s="652"/>
      <c r="AD96" s="652"/>
      <c r="AE96" s="652"/>
      <c r="AF96" s="652"/>
      <c r="AG96" s="652"/>
      <c r="AH96" s="652"/>
      <c r="AI96" s="652"/>
      <c r="AJ96" s="652"/>
      <c r="AK96" s="652"/>
    </row>
    <row r="97" spans="1:37">
      <c r="A97" s="652"/>
      <c r="B97" s="652"/>
      <c r="C97" s="652"/>
      <c r="D97" s="652"/>
      <c r="E97" s="652"/>
      <c r="F97" s="652"/>
      <c r="G97" s="652"/>
      <c r="H97" s="652"/>
      <c r="I97" s="652"/>
      <c r="J97" s="652"/>
      <c r="K97" s="652"/>
      <c r="L97" s="652"/>
      <c r="M97" s="652"/>
      <c r="N97" s="652"/>
      <c r="O97" s="652"/>
      <c r="P97" s="652"/>
      <c r="Q97" s="652"/>
      <c r="R97" s="652"/>
      <c r="S97" s="652"/>
      <c r="T97" s="652"/>
      <c r="U97" s="652"/>
      <c r="V97" s="652"/>
      <c r="W97" s="652"/>
      <c r="X97" s="652"/>
      <c r="Y97" s="652"/>
      <c r="Z97" s="652"/>
      <c r="AA97" s="652"/>
      <c r="AB97" s="652"/>
      <c r="AC97" s="652"/>
      <c r="AD97" s="652"/>
      <c r="AE97" s="652"/>
      <c r="AF97" s="652"/>
      <c r="AG97" s="652"/>
      <c r="AH97" s="652"/>
      <c r="AI97" s="652"/>
      <c r="AJ97" s="652"/>
      <c r="AK97" s="652"/>
    </row>
    <row r="98" spans="1:37">
      <c r="A98" s="652"/>
      <c r="B98" s="652"/>
      <c r="C98" s="652"/>
      <c r="D98" s="652"/>
      <c r="E98" s="652"/>
      <c r="F98" s="652"/>
      <c r="G98" s="652"/>
      <c r="H98" s="652"/>
      <c r="I98" s="652"/>
      <c r="J98" s="652"/>
      <c r="K98" s="652"/>
      <c r="L98" s="652"/>
      <c r="M98" s="652"/>
      <c r="N98" s="652"/>
      <c r="O98" s="652"/>
      <c r="P98" s="652"/>
      <c r="Q98" s="652"/>
      <c r="R98" s="652"/>
      <c r="S98" s="652"/>
      <c r="T98" s="652"/>
      <c r="U98" s="652"/>
      <c r="V98" s="652"/>
      <c r="W98" s="652"/>
      <c r="X98" s="652"/>
      <c r="Y98" s="652"/>
      <c r="Z98" s="652"/>
      <c r="AA98" s="652"/>
      <c r="AB98" s="652"/>
      <c r="AC98" s="652"/>
      <c r="AD98" s="652"/>
      <c r="AE98" s="652"/>
      <c r="AF98" s="652"/>
      <c r="AG98" s="652"/>
      <c r="AH98" s="652"/>
      <c r="AI98" s="652"/>
      <c r="AJ98" s="652"/>
      <c r="AK98" s="652"/>
    </row>
    <row r="99" spans="1:37">
      <c r="A99" s="652"/>
      <c r="B99" s="652"/>
      <c r="C99" s="652"/>
      <c r="D99" s="652"/>
      <c r="E99" s="652"/>
      <c r="F99" s="652"/>
      <c r="G99" s="652"/>
      <c r="H99" s="652"/>
      <c r="I99" s="652"/>
      <c r="J99" s="652"/>
      <c r="K99" s="652"/>
      <c r="L99" s="652"/>
      <c r="M99" s="652"/>
      <c r="N99" s="652"/>
      <c r="O99" s="652"/>
      <c r="P99" s="652"/>
      <c r="Q99" s="652"/>
      <c r="R99" s="652"/>
      <c r="S99" s="652"/>
      <c r="T99" s="652"/>
      <c r="U99" s="652"/>
      <c r="V99" s="652"/>
      <c r="W99" s="652"/>
      <c r="X99" s="652"/>
      <c r="Y99" s="652"/>
      <c r="Z99" s="652"/>
      <c r="AA99" s="652"/>
      <c r="AB99" s="652"/>
      <c r="AC99" s="652"/>
      <c r="AD99" s="652"/>
      <c r="AE99" s="652"/>
      <c r="AF99" s="652"/>
      <c r="AG99" s="652"/>
      <c r="AH99" s="652"/>
      <c r="AI99" s="652"/>
      <c r="AJ99" s="652"/>
      <c r="AK99" s="652"/>
    </row>
    <row r="100" spans="1:37">
      <c r="A100" s="652"/>
      <c r="B100" s="652"/>
      <c r="C100" s="652"/>
      <c r="D100" s="652"/>
      <c r="E100" s="652"/>
      <c r="F100" s="652"/>
      <c r="G100" s="652"/>
      <c r="H100" s="652"/>
      <c r="I100" s="652"/>
      <c r="J100" s="652"/>
      <c r="K100" s="652"/>
      <c r="L100" s="652"/>
      <c r="M100" s="652"/>
      <c r="N100" s="652"/>
      <c r="O100" s="652"/>
      <c r="P100" s="652"/>
      <c r="Q100" s="652"/>
      <c r="R100" s="652"/>
      <c r="S100" s="652"/>
      <c r="T100" s="652"/>
      <c r="U100" s="652"/>
      <c r="V100" s="652"/>
      <c r="W100" s="652"/>
      <c r="X100" s="652"/>
      <c r="Y100" s="652"/>
      <c r="Z100" s="652"/>
      <c r="AA100" s="652"/>
      <c r="AB100" s="652"/>
      <c r="AC100" s="652"/>
      <c r="AD100" s="652"/>
      <c r="AE100" s="652"/>
      <c r="AF100" s="652"/>
      <c r="AG100" s="652"/>
      <c r="AH100" s="652"/>
      <c r="AI100" s="652"/>
      <c r="AJ100" s="652"/>
      <c r="AK100" s="652"/>
    </row>
    <row r="101" spans="1:37">
      <c r="A101" s="652"/>
      <c r="B101" s="652"/>
      <c r="C101" s="652"/>
      <c r="D101" s="652"/>
      <c r="E101" s="652"/>
      <c r="F101" s="652"/>
      <c r="G101" s="652"/>
      <c r="H101" s="652"/>
      <c r="I101" s="652"/>
      <c r="J101" s="652"/>
      <c r="K101" s="652"/>
      <c r="L101" s="652"/>
      <c r="M101" s="652"/>
      <c r="N101" s="652"/>
      <c r="O101" s="652"/>
      <c r="P101" s="652"/>
      <c r="Q101" s="652"/>
      <c r="R101" s="652"/>
      <c r="S101" s="652"/>
      <c r="T101" s="652"/>
      <c r="U101" s="652"/>
      <c r="V101" s="652"/>
      <c r="W101" s="652"/>
      <c r="X101" s="652"/>
      <c r="Y101" s="652"/>
      <c r="Z101" s="652"/>
      <c r="AA101" s="652"/>
      <c r="AB101" s="652"/>
      <c r="AC101" s="652"/>
      <c r="AD101" s="652"/>
      <c r="AE101" s="652"/>
      <c r="AF101" s="652"/>
      <c r="AG101" s="652"/>
      <c r="AH101" s="652"/>
      <c r="AI101" s="652"/>
      <c r="AJ101" s="652"/>
      <c r="AK101" s="652"/>
    </row>
    <row r="102" spans="1:37">
      <c r="A102" s="652"/>
      <c r="B102" s="652"/>
      <c r="C102" s="652"/>
      <c r="D102" s="652"/>
      <c r="E102" s="652"/>
      <c r="F102" s="652"/>
      <c r="G102" s="652"/>
      <c r="H102" s="652"/>
      <c r="I102" s="652"/>
      <c r="J102" s="652"/>
      <c r="K102" s="652"/>
      <c r="L102" s="652"/>
      <c r="M102" s="652"/>
      <c r="N102" s="652"/>
      <c r="O102" s="652"/>
      <c r="P102" s="652"/>
      <c r="Q102" s="652"/>
      <c r="R102" s="652"/>
      <c r="S102" s="652"/>
      <c r="T102" s="652"/>
      <c r="U102" s="652"/>
      <c r="V102" s="652"/>
      <c r="W102" s="652"/>
      <c r="X102" s="652"/>
      <c r="Y102" s="652"/>
      <c r="Z102" s="652"/>
      <c r="AA102" s="652"/>
      <c r="AB102" s="652"/>
      <c r="AC102" s="652"/>
      <c r="AD102" s="652"/>
      <c r="AE102" s="652"/>
      <c r="AF102" s="652"/>
      <c r="AG102" s="652"/>
      <c r="AH102" s="652"/>
      <c r="AI102" s="652"/>
      <c r="AJ102" s="652"/>
      <c r="AK102" s="652"/>
    </row>
    <row r="103" spans="1:37">
      <c r="A103" s="652"/>
      <c r="B103" s="652"/>
      <c r="C103" s="652"/>
      <c r="D103" s="652"/>
      <c r="E103" s="652"/>
      <c r="F103" s="652"/>
      <c r="G103" s="652"/>
      <c r="H103" s="652"/>
      <c r="I103" s="652"/>
      <c r="J103" s="652"/>
      <c r="K103" s="652"/>
      <c r="L103" s="652"/>
      <c r="M103" s="652"/>
      <c r="N103" s="652"/>
      <c r="O103" s="652"/>
      <c r="P103" s="652"/>
      <c r="Q103" s="652"/>
      <c r="R103" s="652"/>
      <c r="S103" s="652"/>
      <c r="T103" s="652"/>
      <c r="U103" s="652"/>
      <c r="V103" s="652"/>
      <c r="W103" s="652"/>
      <c r="X103" s="652"/>
      <c r="Y103" s="652"/>
      <c r="Z103" s="652"/>
      <c r="AA103" s="652"/>
      <c r="AB103" s="652"/>
      <c r="AC103" s="652"/>
      <c r="AD103" s="652"/>
      <c r="AE103" s="652"/>
      <c r="AF103" s="652"/>
      <c r="AG103" s="652"/>
      <c r="AH103" s="652"/>
      <c r="AI103" s="652"/>
      <c r="AJ103" s="652"/>
      <c r="AK103" s="652"/>
    </row>
    <row r="104" spans="1:37">
      <c r="A104" s="652"/>
      <c r="B104" s="652"/>
      <c r="C104" s="652"/>
      <c r="D104" s="652"/>
      <c r="E104" s="652"/>
      <c r="F104" s="652"/>
      <c r="G104" s="652"/>
      <c r="H104" s="652"/>
      <c r="I104" s="652"/>
      <c r="J104" s="652"/>
      <c r="K104" s="652"/>
      <c r="L104" s="652"/>
      <c r="M104" s="652"/>
      <c r="N104" s="652"/>
      <c r="O104" s="652"/>
      <c r="P104" s="652"/>
      <c r="Q104" s="652"/>
      <c r="R104" s="652"/>
      <c r="S104" s="652"/>
      <c r="T104" s="652"/>
      <c r="U104" s="652"/>
      <c r="V104" s="652"/>
      <c r="W104" s="652"/>
      <c r="X104" s="652"/>
      <c r="Y104" s="652"/>
      <c r="Z104" s="652"/>
      <c r="AA104" s="652"/>
      <c r="AB104" s="652"/>
      <c r="AC104" s="652"/>
      <c r="AD104" s="652"/>
      <c r="AE104" s="652"/>
      <c r="AF104" s="652"/>
      <c r="AG104" s="652"/>
      <c r="AH104" s="652"/>
      <c r="AI104" s="652"/>
      <c r="AJ104" s="652"/>
      <c r="AK104" s="652"/>
    </row>
    <row r="105" spans="1:37">
      <c r="A105" s="652"/>
      <c r="B105" s="652"/>
      <c r="C105" s="652"/>
      <c r="D105" s="652"/>
      <c r="E105" s="652"/>
      <c r="F105" s="652"/>
      <c r="G105" s="652"/>
      <c r="H105" s="652"/>
      <c r="I105" s="652"/>
      <c r="J105" s="652"/>
      <c r="K105" s="652"/>
      <c r="L105" s="652"/>
      <c r="M105" s="652"/>
      <c r="N105" s="652"/>
      <c r="O105" s="652"/>
      <c r="P105" s="652"/>
      <c r="Q105" s="652"/>
      <c r="R105" s="652"/>
      <c r="S105" s="652"/>
      <c r="T105" s="652"/>
      <c r="U105" s="652"/>
      <c r="V105" s="652"/>
      <c r="W105" s="652"/>
      <c r="X105" s="652"/>
      <c r="Y105" s="652"/>
      <c r="Z105" s="652"/>
      <c r="AA105" s="652"/>
      <c r="AB105" s="652"/>
      <c r="AC105" s="652"/>
      <c r="AD105" s="652"/>
      <c r="AE105" s="652"/>
      <c r="AF105" s="652"/>
      <c r="AG105" s="652"/>
      <c r="AH105" s="652"/>
      <c r="AI105" s="652"/>
      <c r="AJ105" s="652"/>
      <c r="AK105" s="652"/>
    </row>
    <row r="106" spans="1:37">
      <c r="A106" s="652"/>
      <c r="B106" s="652"/>
      <c r="C106" s="652"/>
      <c r="D106" s="652"/>
      <c r="E106" s="652"/>
      <c r="F106" s="652"/>
      <c r="G106" s="652"/>
      <c r="H106" s="652"/>
      <c r="I106" s="652"/>
      <c r="J106" s="652"/>
      <c r="K106" s="652"/>
      <c r="L106" s="652"/>
      <c r="M106" s="652"/>
      <c r="N106" s="652"/>
      <c r="O106" s="652"/>
      <c r="P106" s="652"/>
      <c r="Q106" s="652"/>
      <c r="R106" s="652"/>
      <c r="S106" s="652"/>
      <c r="T106" s="652"/>
      <c r="U106" s="652"/>
      <c r="V106" s="652"/>
      <c r="W106" s="652"/>
      <c r="X106" s="652"/>
      <c r="Y106" s="652"/>
      <c r="Z106" s="652"/>
      <c r="AA106" s="652"/>
      <c r="AB106" s="652"/>
      <c r="AC106" s="652"/>
      <c r="AD106" s="652"/>
      <c r="AE106" s="652"/>
      <c r="AF106" s="652"/>
      <c r="AG106" s="652"/>
      <c r="AH106" s="652"/>
      <c r="AI106" s="652"/>
      <c r="AJ106" s="652"/>
      <c r="AK106" s="652"/>
    </row>
    <row r="107" spans="1:37">
      <c r="A107" s="652"/>
      <c r="B107" s="652"/>
      <c r="C107" s="652"/>
      <c r="D107" s="652"/>
      <c r="E107" s="652"/>
      <c r="F107" s="652"/>
      <c r="G107" s="652"/>
      <c r="H107" s="652"/>
      <c r="I107" s="652"/>
      <c r="J107" s="652"/>
      <c r="K107" s="652"/>
      <c r="L107" s="652"/>
      <c r="M107" s="652"/>
      <c r="N107" s="652"/>
      <c r="O107" s="652"/>
      <c r="P107" s="652"/>
      <c r="Q107" s="652"/>
      <c r="R107" s="652"/>
      <c r="S107" s="652"/>
      <c r="T107" s="652"/>
      <c r="U107" s="652"/>
      <c r="V107" s="652"/>
      <c r="W107" s="652"/>
      <c r="X107" s="652"/>
      <c r="Y107" s="652"/>
      <c r="Z107" s="652"/>
      <c r="AA107" s="652"/>
      <c r="AB107" s="652"/>
      <c r="AC107" s="652"/>
      <c r="AD107" s="652"/>
      <c r="AE107" s="652"/>
      <c r="AF107" s="652"/>
      <c r="AG107" s="652"/>
      <c r="AH107" s="652"/>
      <c r="AI107" s="652"/>
      <c r="AJ107" s="652"/>
      <c r="AK107" s="652"/>
    </row>
    <row r="108" spans="1:37">
      <c r="A108" s="652"/>
      <c r="B108" s="652"/>
      <c r="C108" s="652"/>
      <c r="D108" s="652"/>
      <c r="E108" s="652"/>
      <c r="F108" s="652"/>
      <c r="G108" s="652"/>
      <c r="H108" s="652"/>
      <c r="I108" s="652"/>
      <c r="J108" s="652"/>
      <c r="K108" s="652"/>
      <c r="L108" s="652"/>
      <c r="M108" s="652"/>
      <c r="N108" s="652"/>
      <c r="O108" s="652"/>
      <c r="P108" s="652"/>
      <c r="Q108" s="652"/>
      <c r="R108" s="652"/>
      <c r="S108" s="652"/>
      <c r="T108" s="652"/>
      <c r="U108" s="652"/>
      <c r="V108" s="652"/>
      <c r="W108" s="652"/>
      <c r="X108" s="652"/>
      <c r="Y108" s="652"/>
      <c r="Z108" s="652"/>
      <c r="AA108" s="652"/>
      <c r="AB108" s="652"/>
      <c r="AC108" s="652"/>
      <c r="AD108" s="652"/>
      <c r="AE108" s="652"/>
      <c r="AF108" s="652"/>
      <c r="AG108" s="652"/>
      <c r="AH108" s="652"/>
      <c r="AI108" s="652"/>
      <c r="AJ108" s="652"/>
      <c r="AK108" s="652"/>
    </row>
    <row r="109" spans="1:37">
      <c r="A109" s="652"/>
      <c r="B109" s="652"/>
      <c r="C109" s="652"/>
      <c r="D109" s="652"/>
      <c r="E109" s="652"/>
      <c r="F109" s="652"/>
      <c r="G109" s="652"/>
      <c r="H109" s="652"/>
      <c r="I109" s="652"/>
      <c r="J109" s="652"/>
      <c r="K109" s="652"/>
      <c r="L109" s="652"/>
      <c r="M109" s="652"/>
      <c r="N109" s="652"/>
      <c r="O109" s="652"/>
      <c r="P109" s="652"/>
      <c r="Q109" s="652"/>
      <c r="R109" s="652"/>
      <c r="S109" s="652"/>
      <c r="T109" s="652"/>
      <c r="U109" s="652"/>
      <c r="V109" s="652"/>
      <c r="W109" s="652"/>
      <c r="X109" s="652"/>
      <c r="Y109" s="652"/>
      <c r="Z109" s="652"/>
      <c r="AA109" s="652"/>
      <c r="AB109" s="652"/>
      <c r="AC109" s="652"/>
      <c r="AD109" s="652"/>
      <c r="AE109" s="652"/>
      <c r="AF109" s="652"/>
      <c r="AG109" s="652"/>
      <c r="AH109" s="652"/>
      <c r="AI109" s="652"/>
      <c r="AJ109" s="652"/>
      <c r="AK109" s="652"/>
    </row>
    <row r="110" spans="1:37">
      <c r="A110" s="652"/>
      <c r="B110" s="652"/>
      <c r="C110" s="652"/>
      <c r="D110" s="652"/>
      <c r="E110" s="652"/>
      <c r="F110" s="652"/>
      <c r="G110" s="652"/>
      <c r="H110" s="652"/>
      <c r="I110" s="652"/>
      <c r="J110" s="652"/>
      <c r="K110" s="652"/>
      <c r="L110" s="652"/>
      <c r="M110" s="652"/>
      <c r="N110" s="652"/>
      <c r="O110" s="652"/>
      <c r="P110" s="652"/>
      <c r="Q110" s="652"/>
      <c r="R110" s="652"/>
      <c r="S110" s="652"/>
      <c r="T110" s="652"/>
      <c r="U110" s="652"/>
      <c r="V110" s="652"/>
      <c r="W110" s="652"/>
      <c r="X110" s="652"/>
      <c r="Y110" s="652"/>
      <c r="Z110" s="652"/>
      <c r="AA110" s="652"/>
      <c r="AB110" s="652"/>
      <c r="AC110" s="652"/>
      <c r="AD110" s="652"/>
      <c r="AE110" s="652"/>
      <c r="AF110" s="652"/>
      <c r="AG110" s="652"/>
      <c r="AH110" s="652"/>
      <c r="AI110" s="652"/>
      <c r="AJ110" s="652"/>
      <c r="AK110" s="652"/>
    </row>
    <row r="111" spans="1:37">
      <c r="A111" s="652"/>
      <c r="B111" s="652"/>
      <c r="C111" s="652"/>
      <c r="D111" s="652"/>
      <c r="E111" s="652"/>
      <c r="F111" s="652"/>
      <c r="G111" s="652"/>
      <c r="H111" s="652"/>
      <c r="I111" s="652"/>
      <c r="J111" s="652"/>
      <c r="K111" s="652"/>
      <c r="L111" s="652"/>
      <c r="M111" s="652"/>
      <c r="N111" s="652"/>
      <c r="O111" s="652"/>
      <c r="P111" s="652"/>
      <c r="Q111" s="652"/>
      <c r="R111" s="652"/>
      <c r="S111" s="652"/>
      <c r="T111" s="652"/>
      <c r="U111" s="652"/>
      <c r="V111" s="652"/>
      <c r="W111" s="652"/>
      <c r="X111" s="652"/>
      <c r="Y111" s="652"/>
      <c r="Z111" s="652"/>
      <c r="AA111" s="652"/>
      <c r="AB111" s="652"/>
      <c r="AC111" s="652"/>
      <c r="AD111" s="652"/>
      <c r="AE111" s="652"/>
      <c r="AF111" s="652"/>
      <c r="AG111" s="652"/>
      <c r="AH111" s="652"/>
      <c r="AI111" s="652"/>
      <c r="AJ111" s="652"/>
      <c r="AK111" s="652"/>
    </row>
    <row r="112" spans="1:37">
      <c r="A112" s="652"/>
      <c r="B112" s="652"/>
      <c r="C112" s="652"/>
      <c r="D112" s="652"/>
      <c r="E112" s="652"/>
      <c r="F112" s="652"/>
      <c r="G112" s="652"/>
      <c r="H112" s="652"/>
      <c r="I112" s="652"/>
      <c r="J112" s="652"/>
      <c r="K112" s="652"/>
      <c r="L112" s="652"/>
      <c r="M112" s="652"/>
      <c r="N112" s="652"/>
      <c r="O112" s="652"/>
      <c r="P112" s="652"/>
      <c r="Q112" s="652"/>
      <c r="R112" s="652"/>
      <c r="S112" s="652"/>
      <c r="T112" s="652"/>
      <c r="U112" s="652"/>
      <c r="V112" s="652"/>
      <c r="W112" s="652"/>
      <c r="X112" s="652"/>
      <c r="Y112" s="652"/>
      <c r="Z112" s="652"/>
      <c r="AA112" s="652"/>
      <c r="AB112" s="652"/>
      <c r="AC112" s="652"/>
      <c r="AD112" s="652"/>
      <c r="AE112" s="652"/>
      <c r="AF112" s="652"/>
      <c r="AG112" s="652"/>
      <c r="AH112" s="652"/>
      <c r="AI112" s="652"/>
      <c r="AJ112" s="652"/>
      <c r="AK112" s="652"/>
    </row>
    <row r="113" spans="1:37">
      <c r="A113" s="652"/>
      <c r="B113" s="652"/>
      <c r="C113" s="652"/>
      <c r="D113" s="652"/>
      <c r="E113" s="652"/>
      <c r="F113" s="652"/>
      <c r="G113" s="652"/>
      <c r="H113" s="652"/>
      <c r="I113" s="652"/>
      <c r="J113" s="652"/>
      <c r="K113" s="652"/>
      <c r="L113" s="652"/>
      <c r="M113" s="652"/>
      <c r="N113" s="652"/>
      <c r="O113" s="652"/>
      <c r="P113" s="652"/>
      <c r="Q113" s="652"/>
      <c r="R113" s="652"/>
      <c r="S113" s="652"/>
      <c r="T113" s="652"/>
      <c r="U113" s="652"/>
      <c r="V113" s="652"/>
      <c r="W113" s="652"/>
      <c r="X113" s="652"/>
      <c r="Y113" s="652"/>
      <c r="Z113" s="652"/>
      <c r="AA113" s="652"/>
      <c r="AB113" s="652"/>
      <c r="AC113" s="652"/>
      <c r="AD113" s="652"/>
      <c r="AE113" s="652"/>
      <c r="AF113" s="652"/>
      <c r="AG113" s="652"/>
      <c r="AH113" s="652"/>
      <c r="AI113" s="652"/>
      <c r="AJ113" s="652"/>
      <c r="AK113" s="652"/>
    </row>
    <row r="114" spans="1:37">
      <c r="A114" s="652"/>
      <c r="B114" s="652"/>
      <c r="C114" s="652"/>
      <c r="D114" s="652"/>
      <c r="E114" s="652"/>
      <c r="F114" s="652"/>
      <c r="G114" s="652"/>
      <c r="H114" s="652"/>
      <c r="I114" s="652"/>
      <c r="J114" s="652"/>
      <c r="K114" s="652"/>
      <c r="L114" s="652"/>
      <c r="M114" s="652"/>
      <c r="N114" s="652"/>
      <c r="O114" s="652"/>
      <c r="P114" s="652"/>
      <c r="Q114" s="652"/>
      <c r="R114" s="652"/>
      <c r="S114" s="652"/>
      <c r="T114" s="652"/>
      <c r="U114" s="652"/>
      <c r="V114" s="652"/>
      <c r="W114" s="652"/>
      <c r="X114" s="652"/>
      <c r="Y114" s="652"/>
      <c r="Z114" s="652"/>
      <c r="AA114" s="652"/>
      <c r="AB114" s="652"/>
      <c r="AC114" s="652"/>
      <c r="AD114" s="652"/>
      <c r="AE114" s="652"/>
      <c r="AF114" s="652"/>
      <c r="AG114" s="652"/>
      <c r="AH114" s="652"/>
      <c r="AI114" s="652"/>
      <c r="AJ114" s="652"/>
      <c r="AK114" s="652"/>
    </row>
    <row r="115" spans="1:37">
      <c r="A115" s="652"/>
      <c r="B115" s="652"/>
      <c r="C115" s="652"/>
      <c r="D115" s="652"/>
      <c r="E115" s="652"/>
      <c r="F115" s="652"/>
      <c r="G115" s="652"/>
      <c r="H115" s="652"/>
      <c r="I115" s="652"/>
      <c r="J115" s="652"/>
      <c r="K115" s="652"/>
      <c r="L115" s="652"/>
      <c r="M115" s="652"/>
      <c r="N115" s="652"/>
      <c r="O115" s="652"/>
      <c r="P115" s="652"/>
      <c r="Q115" s="652"/>
      <c r="R115" s="652"/>
      <c r="S115" s="652"/>
      <c r="T115" s="652"/>
      <c r="U115" s="652"/>
      <c r="V115" s="652"/>
      <c r="W115" s="652"/>
      <c r="X115" s="652"/>
      <c r="Y115" s="652"/>
      <c r="Z115" s="652"/>
      <c r="AA115" s="652"/>
      <c r="AB115" s="652"/>
      <c r="AC115" s="652"/>
      <c r="AD115" s="652"/>
      <c r="AE115" s="652"/>
      <c r="AF115" s="652"/>
      <c r="AG115" s="652"/>
      <c r="AH115" s="652"/>
      <c r="AI115" s="652"/>
      <c r="AJ115" s="652"/>
      <c r="AK115" s="652"/>
    </row>
    <row r="116" spans="1:37">
      <c r="A116" s="652"/>
      <c r="B116" s="652"/>
      <c r="C116" s="652"/>
      <c r="D116" s="652"/>
      <c r="E116" s="652"/>
      <c r="F116" s="652"/>
      <c r="G116" s="652"/>
      <c r="H116" s="652"/>
      <c r="I116" s="652"/>
      <c r="J116" s="652"/>
      <c r="K116" s="652"/>
      <c r="L116" s="652"/>
      <c r="M116" s="652"/>
      <c r="N116" s="652"/>
      <c r="O116" s="652"/>
      <c r="P116" s="652"/>
      <c r="Q116" s="652"/>
      <c r="R116" s="652"/>
      <c r="S116" s="652"/>
      <c r="T116" s="652"/>
      <c r="U116" s="652"/>
      <c r="V116" s="652"/>
      <c r="W116" s="652"/>
      <c r="X116" s="652"/>
      <c r="Y116" s="652"/>
      <c r="Z116" s="652"/>
      <c r="AA116" s="652"/>
      <c r="AB116" s="652"/>
      <c r="AC116" s="652"/>
      <c r="AD116" s="652"/>
      <c r="AE116" s="652"/>
      <c r="AF116" s="652"/>
      <c r="AG116" s="652"/>
      <c r="AH116" s="652"/>
      <c r="AI116" s="652"/>
      <c r="AJ116" s="652"/>
      <c r="AK116" s="652"/>
    </row>
    <row r="117" spans="1:37">
      <c r="A117" s="652"/>
      <c r="B117" s="652"/>
      <c r="C117" s="652"/>
      <c r="D117" s="652"/>
      <c r="E117" s="652"/>
      <c r="F117" s="652"/>
      <c r="G117" s="652"/>
      <c r="H117" s="652"/>
      <c r="I117" s="652"/>
      <c r="J117" s="652"/>
      <c r="K117" s="652"/>
      <c r="L117" s="652"/>
      <c r="M117" s="652"/>
      <c r="N117" s="652"/>
      <c r="O117" s="652"/>
      <c r="P117" s="652"/>
      <c r="Q117" s="652"/>
      <c r="R117" s="652"/>
      <c r="S117" s="652"/>
      <c r="T117" s="652"/>
      <c r="U117" s="652"/>
      <c r="V117" s="652"/>
      <c r="W117" s="652"/>
      <c r="X117" s="652"/>
      <c r="Y117" s="652"/>
      <c r="Z117" s="652"/>
      <c r="AA117" s="652"/>
      <c r="AB117" s="652"/>
      <c r="AC117" s="652"/>
      <c r="AD117" s="652"/>
      <c r="AE117" s="652"/>
      <c r="AF117" s="652"/>
      <c r="AG117" s="652"/>
      <c r="AH117" s="652"/>
      <c r="AI117" s="652"/>
      <c r="AJ117" s="652"/>
      <c r="AK117" s="652"/>
    </row>
    <row r="118" spans="1:37">
      <c r="A118" s="652"/>
      <c r="B118" s="652"/>
      <c r="C118" s="652"/>
      <c r="D118" s="652"/>
      <c r="E118" s="652"/>
      <c r="F118" s="652"/>
      <c r="G118" s="652"/>
      <c r="H118" s="652"/>
      <c r="I118" s="652"/>
      <c r="J118" s="652"/>
      <c r="K118" s="652"/>
      <c r="L118" s="652"/>
      <c r="M118" s="652"/>
      <c r="N118" s="652"/>
      <c r="O118" s="652"/>
      <c r="P118" s="652"/>
      <c r="Q118" s="652"/>
      <c r="R118" s="652"/>
      <c r="S118" s="652"/>
      <c r="T118" s="652"/>
      <c r="U118" s="652"/>
      <c r="V118" s="652"/>
      <c r="W118" s="652"/>
      <c r="X118" s="652"/>
      <c r="Y118" s="652"/>
      <c r="Z118" s="652"/>
      <c r="AA118" s="652"/>
      <c r="AB118" s="652"/>
      <c r="AC118" s="652"/>
      <c r="AD118" s="652"/>
      <c r="AE118" s="652"/>
      <c r="AF118" s="652"/>
      <c r="AG118" s="652"/>
      <c r="AH118" s="652"/>
      <c r="AI118" s="652"/>
      <c r="AJ118" s="652"/>
      <c r="AK118" s="652"/>
    </row>
    <row r="119" spans="1:37">
      <c r="A119" s="652"/>
      <c r="B119" s="652"/>
      <c r="C119" s="652"/>
      <c r="D119" s="652"/>
      <c r="E119" s="652"/>
      <c r="F119" s="652"/>
      <c r="G119" s="652"/>
      <c r="H119" s="652"/>
      <c r="I119" s="652"/>
      <c r="J119" s="652"/>
      <c r="K119" s="652"/>
      <c r="L119" s="652"/>
      <c r="M119" s="652"/>
      <c r="N119" s="652"/>
      <c r="O119" s="652"/>
      <c r="P119" s="652"/>
      <c r="Q119" s="652"/>
      <c r="R119" s="652"/>
      <c r="S119" s="652"/>
      <c r="T119" s="652"/>
      <c r="U119" s="652"/>
      <c r="V119" s="652"/>
      <c r="W119" s="652"/>
      <c r="X119" s="652"/>
      <c r="Y119" s="652"/>
      <c r="Z119" s="652"/>
      <c r="AA119" s="652"/>
      <c r="AB119" s="652"/>
      <c r="AC119" s="652"/>
      <c r="AD119" s="652"/>
      <c r="AE119" s="652"/>
      <c r="AF119" s="652"/>
      <c r="AG119" s="652"/>
      <c r="AH119" s="652"/>
      <c r="AI119" s="652"/>
      <c r="AJ119" s="652"/>
      <c r="AK119" s="652"/>
    </row>
    <row r="120" spans="1:37">
      <c r="A120" s="652"/>
      <c r="B120" s="652"/>
      <c r="C120" s="652"/>
      <c r="D120" s="652"/>
      <c r="E120" s="652"/>
      <c r="F120" s="652"/>
      <c r="G120" s="652"/>
      <c r="H120" s="652"/>
      <c r="I120" s="652"/>
      <c r="J120" s="652"/>
      <c r="K120" s="652"/>
      <c r="L120" s="652"/>
      <c r="M120" s="652"/>
      <c r="N120" s="652"/>
      <c r="O120" s="652"/>
      <c r="P120" s="652"/>
      <c r="Q120" s="652"/>
      <c r="R120" s="652"/>
      <c r="S120" s="652"/>
      <c r="T120" s="652"/>
      <c r="U120" s="652"/>
      <c r="V120" s="652"/>
      <c r="W120" s="652"/>
      <c r="X120" s="652"/>
      <c r="Y120" s="652"/>
      <c r="Z120" s="652"/>
      <c r="AA120" s="652"/>
      <c r="AB120" s="652"/>
      <c r="AC120" s="652"/>
      <c r="AD120" s="652"/>
      <c r="AE120" s="652"/>
      <c r="AF120" s="652"/>
      <c r="AG120" s="652"/>
      <c r="AH120" s="652"/>
      <c r="AI120" s="652"/>
      <c r="AJ120" s="652"/>
      <c r="AK120" s="652"/>
    </row>
    <row r="121" spans="1:37">
      <c r="A121" s="652"/>
      <c r="B121" s="652"/>
      <c r="C121" s="652"/>
      <c r="D121" s="652"/>
      <c r="E121" s="652"/>
      <c r="F121" s="652"/>
      <c r="G121" s="652"/>
      <c r="H121" s="652"/>
      <c r="I121" s="652"/>
      <c r="J121" s="652"/>
      <c r="K121" s="652"/>
      <c r="L121" s="652"/>
      <c r="M121" s="652"/>
      <c r="N121" s="652"/>
      <c r="O121" s="652"/>
      <c r="P121" s="652"/>
      <c r="Q121" s="652"/>
      <c r="R121" s="652"/>
      <c r="S121" s="652"/>
      <c r="T121" s="652"/>
      <c r="U121" s="652"/>
      <c r="V121" s="652"/>
      <c r="W121" s="652"/>
      <c r="X121" s="652"/>
      <c r="Y121" s="652"/>
      <c r="Z121" s="652"/>
      <c r="AA121" s="652"/>
      <c r="AB121" s="652"/>
      <c r="AC121" s="652"/>
      <c r="AD121" s="652"/>
      <c r="AE121" s="652"/>
      <c r="AF121" s="652"/>
      <c r="AG121" s="652"/>
      <c r="AH121" s="652"/>
      <c r="AI121" s="652"/>
      <c r="AJ121" s="652"/>
      <c r="AK121" s="652"/>
    </row>
    <row r="122" spans="1:37">
      <c r="A122" s="652"/>
      <c r="B122" s="652"/>
      <c r="C122" s="652"/>
      <c r="D122" s="652"/>
      <c r="E122" s="652"/>
      <c r="F122" s="652"/>
      <c r="G122" s="652"/>
      <c r="H122" s="652"/>
      <c r="I122" s="652"/>
      <c r="J122" s="652"/>
      <c r="K122" s="652"/>
      <c r="L122" s="652"/>
      <c r="M122" s="652"/>
      <c r="N122" s="652"/>
      <c r="O122" s="652"/>
      <c r="P122" s="652"/>
      <c r="Q122" s="652"/>
      <c r="R122" s="652"/>
      <c r="S122" s="652"/>
      <c r="T122" s="652"/>
      <c r="U122" s="652"/>
      <c r="V122" s="652"/>
      <c r="W122" s="652"/>
      <c r="X122" s="652"/>
      <c r="Y122" s="652"/>
      <c r="Z122" s="652"/>
      <c r="AA122" s="652"/>
      <c r="AB122" s="652"/>
      <c r="AC122" s="652"/>
      <c r="AD122" s="652"/>
      <c r="AE122" s="652"/>
      <c r="AF122" s="652"/>
      <c r="AG122" s="652"/>
      <c r="AH122" s="652"/>
      <c r="AI122" s="652"/>
      <c r="AJ122" s="652"/>
      <c r="AK122" s="652"/>
    </row>
    <row r="123" spans="1:37">
      <c r="A123" s="652"/>
      <c r="B123" s="652"/>
      <c r="C123" s="652"/>
      <c r="D123" s="652"/>
      <c r="E123" s="652"/>
      <c r="F123" s="652"/>
      <c r="G123" s="652"/>
      <c r="H123" s="652"/>
      <c r="I123" s="652"/>
      <c r="J123" s="652"/>
      <c r="K123" s="652"/>
      <c r="L123" s="652"/>
      <c r="M123" s="652"/>
      <c r="N123" s="652"/>
      <c r="O123" s="652"/>
      <c r="P123" s="652"/>
      <c r="Q123" s="652"/>
      <c r="R123" s="652"/>
      <c r="S123" s="652"/>
      <c r="T123" s="652"/>
      <c r="U123" s="652"/>
      <c r="V123" s="652"/>
      <c r="W123" s="652"/>
      <c r="X123" s="652"/>
      <c r="Y123" s="652"/>
      <c r="Z123" s="652"/>
      <c r="AA123" s="652"/>
      <c r="AB123" s="652"/>
      <c r="AC123" s="652"/>
      <c r="AD123" s="652"/>
      <c r="AE123" s="652"/>
      <c r="AF123" s="652"/>
      <c r="AG123" s="652"/>
      <c r="AH123" s="652"/>
      <c r="AI123" s="652"/>
      <c r="AJ123" s="652"/>
      <c r="AK123" s="652"/>
    </row>
    <row r="124" spans="1:37">
      <c r="A124" s="652"/>
      <c r="B124" s="652"/>
      <c r="C124" s="652"/>
      <c r="D124" s="652"/>
      <c r="E124" s="652"/>
      <c r="F124" s="652"/>
      <c r="G124" s="652"/>
      <c r="H124" s="652"/>
      <c r="I124" s="652"/>
      <c r="J124" s="652"/>
      <c r="K124" s="652"/>
      <c r="L124" s="652"/>
      <c r="M124" s="652"/>
      <c r="N124" s="652"/>
      <c r="O124" s="652"/>
      <c r="P124" s="652"/>
      <c r="Q124" s="652"/>
      <c r="R124" s="652"/>
      <c r="S124" s="652"/>
      <c r="T124" s="652"/>
      <c r="U124" s="652"/>
      <c r="V124" s="652"/>
      <c r="W124" s="652"/>
      <c r="X124" s="652"/>
      <c r="Y124" s="652"/>
      <c r="Z124" s="652"/>
      <c r="AA124" s="652"/>
      <c r="AB124" s="652"/>
      <c r="AC124" s="652"/>
      <c r="AD124" s="652"/>
      <c r="AE124" s="652"/>
      <c r="AF124" s="652"/>
      <c r="AG124" s="652"/>
      <c r="AH124" s="652"/>
      <c r="AI124" s="652"/>
      <c r="AJ124" s="652"/>
      <c r="AK124" s="652"/>
    </row>
    <row r="125" spans="1:37">
      <c r="A125" s="652"/>
      <c r="B125" s="652"/>
      <c r="C125" s="652"/>
      <c r="D125" s="652"/>
      <c r="E125" s="652"/>
      <c r="F125" s="652"/>
      <c r="G125" s="652"/>
      <c r="H125" s="652"/>
      <c r="I125" s="652"/>
      <c r="J125" s="652"/>
      <c r="K125" s="652"/>
      <c r="L125" s="652"/>
      <c r="M125" s="652"/>
      <c r="N125" s="652"/>
      <c r="O125" s="652"/>
      <c r="P125" s="652"/>
      <c r="Q125" s="652"/>
      <c r="R125" s="652"/>
      <c r="S125" s="652"/>
      <c r="T125" s="652"/>
      <c r="U125" s="652"/>
      <c r="V125" s="652"/>
      <c r="W125" s="652"/>
      <c r="X125" s="652"/>
      <c r="Y125" s="652"/>
      <c r="Z125" s="652"/>
      <c r="AA125" s="652"/>
      <c r="AB125" s="652"/>
      <c r="AC125" s="652"/>
      <c r="AD125" s="652"/>
      <c r="AE125" s="652"/>
      <c r="AF125" s="652"/>
      <c r="AG125" s="652"/>
      <c r="AH125" s="652"/>
      <c r="AI125" s="652"/>
      <c r="AJ125" s="652"/>
      <c r="AK125" s="652"/>
    </row>
    <row r="126" spans="1:37">
      <c r="A126" s="652"/>
      <c r="B126" s="652"/>
      <c r="C126" s="652"/>
      <c r="D126" s="652"/>
      <c r="E126" s="652"/>
      <c r="F126" s="652"/>
      <c r="G126" s="652"/>
      <c r="H126" s="652"/>
      <c r="I126" s="652"/>
      <c r="J126" s="652"/>
      <c r="K126" s="652"/>
      <c r="L126" s="652"/>
      <c r="M126" s="652"/>
      <c r="N126" s="652"/>
      <c r="O126" s="652"/>
      <c r="P126" s="652"/>
      <c r="Q126" s="652"/>
      <c r="R126" s="652"/>
      <c r="S126" s="652"/>
      <c r="T126" s="652"/>
      <c r="U126" s="652"/>
      <c r="V126" s="652"/>
      <c r="W126" s="652"/>
      <c r="X126" s="652"/>
      <c r="Y126" s="652"/>
      <c r="Z126" s="652"/>
      <c r="AA126" s="652"/>
      <c r="AB126" s="652"/>
      <c r="AC126" s="652"/>
      <c r="AD126" s="652"/>
      <c r="AE126" s="652"/>
      <c r="AF126" s="652"/>
      <c r="AG126" s="652"/>
      <c r="AH126" s="652"/>
      <c r="AI126" s="652"/>
      <c r="AJ126" s="652"/>
      <c r="AK126" s="652"/>
    </row>
    <row r="127" spans="1:37">
      <c r="A127" s="652"/>
      <c r="B127" s="652"/>
      <c r="C127" s="652"/>
      <c r="D127" s="652"/>
      <c r="E127" s="652"/>
      <c r="F127" s="652"/>
      <c r="G127" s="652"/>
      <c r="H127" s="652"/>
      <c r="I127" s="652"/>
      <c r="J127" s="652"/>
      <c r="K127" s="652"/>
      <c r="L127" s="652"/>
      <c r="M127" s="652"/>
      <c r="N127" s="652"/>
      <c r="O127" s="652"/>
      <c r="P127" s="652"/>
      <c r="Q127" s="652"/>
      <c r="R127" s="652"/>
      <c r="S127" s="652"/>
      <c r="T127" s="652"/>
      <c r="U127" s="652"/>
      <c r="V127" s="652"/>
      <c r="W127" s="652"/>
      <c r="X127" s="652"/>
      <c r="Y127" s="652"/>
      <c r="Z127" s="652"/>
      <c r="AA127" s="652"/>
      <c r="AB127" s="652"/>
      <c r="AC127" s="652"/>
      <c r="AD127" s="652"/>
      <c r="AE127" s="652"/>
      <c r="AF127" s="652"/>
      <c r="AG127" s="652"/>
      <c r="AH127" s="652"/>
      <c r="AI127" s="652"/>
      <c r="AJ127" s="652"/>
      <c r="AK127" s="652"/>
    </row>
    <row r="128" spans="1:37">
      <c r="A128" s="652"/>
      <c r="B128" s="652"/>
      <c r="C128" s="652"/>
      <c r="D128" s="652"/>
      <c r="E128" s="652"/>
      <c r="F128" s="652"/>
      <c r="G128" s="652"/>
      <c r="H128" s="652"/>
      <c r="I128" s="652"/>
      <c r="J128" s="652"/>
      <c r="K128" s="652"/>
      <c r="L128" s="652"/>
      <c r="M128" s="652"/>
      <c r="N128" s="652"/>
      <c r="O128" s="652"/>
      <c r="P128" s="652"/>
      <c r="Q128" s="652"/>
      <c r="R128" s="652"/>
      <c r="S128" s="652"/>
      <c r="T128" s="652"/>
      <c r="U128" s="652"/>
      <c r="V128" s="652"/>
      <c r="W128" s="652"/>
      <c r="X128" s="652"/>
      <c r="Y128" s="652"/>
      <c r="Z128" s="652"/>
      <c r="AA128" s="652"/>
      <c r="AB128" s="652"/>
      <c r="AC128" s="652"/>
      <c r="AD128" s="652"/>
      <c r="AE128" s="652"/>
      <c r="AF128" s="652"/>
      <c r="AG128" s="652"/>
      <c r="AH128" s="652"/>
      <c r="AI128" s="652"/>
      <c r="AJ128" s="652"/>
      <c r="AK128" s="652"/>
    </row>
    <row r="129" spans="1:37">
      <c r="A129" s="652"/>
      <c r="B129" s="652"/>
      <c r="C129" s="652"/>
      <c r="D129" s="652"/>
      <c r="E129" s="652"/>
      <c r="F129" s="652"/>
      <c r="G129" s="652"/>
      <c r="H129" s="652"/>
      <c r="I129" s="652"/>
      <c r="J129" s="652"/>
      <c r="K129" s="652"/>
      <c r="L129" s="652"/>
      <c r="M129" s="652"/>
      <c r="N129" s="652"/>
      <c r="O129" s="652"/>
      <c r="P129" s="652"/>
      <c r="Q129" s="652"/>
      <c r="R129" s="652"/>
      <c r="S129" s="652"/>
      <c r="T129" s="652"/>
      <c r="U129" s="652"/>
      <c r="V129" s="652"/>
      <c r="W129" s="652"/>
      <c r="X129" s="652"/>
      <c r="Y129" s="652"/>
      <c r="Z129" s="652"/>
      <c r="AA129" s="652"/>
      <c r="AB129" s="652"/>
      <c r="AC129" s="652"/>
      <c r="AD129" s="652"/>
      <c r="AE129" s="652"/>
      <c r="AF129" s="652"/>
      <c r="AG129" s="652"/>
      <c r="AH129" s="652"/>
      <c r="AI129" s="652"/>
      <c r="AJ129" s="652"/>
      <c r="AK129" s="652"/>
    </row>
    <row r="130" spans="1:37">
      <c r="A130" s="652"/>
      <c r="B130" s="652"/>
      <c r="C130" s="652"/>
      <c r="D130" s="652"/>
      <c r="E130" s="652"/>
      <c r="F130" s="652"/>
      <c r="G130" s="652"/>
      <c r="H130" s="652"/>
      <c r="I130" s="652"/>
      <c r="J130" s="652"/>
      <c r="K130" s="652"/>
      <c r="L130" s="652"/>
      <c r="M130" s="652"/>
      <c r="N130" s="652"/>
      <c r="O130" s="652"/>
      <c r="P130" s="652"/>
      <c r="Q130" s="652"/>
      <c r="R130" s="652"/>
      <c r="S130" s="652"/>
      <c r="T130" s="652"/>
      <c r="U130" s="652"/>
      <c r="V130" s="652"/>
      <c r="W130" s="652"/>
      <c r="X130" s="652"/>
      <c r="Y130" s="652"/>
      <c r="Z130" s="652"/>
      <c r="AA130" s="652"/>
      <c r="AB130" s="652"/>
      <c r="AC130" s="652"/>
      <c r="AD130" s="652"/>
      <c r="AE130" s="652"/>
      <c r="AF130" s="652"/>
      <c r="AG130" s="652"/>
      <c r="AH130" s="652"/>
      <c r="AI130" s="652"/>
      <c r="AJ130" s="652"/>
      <c r="AK130" s="652"/>
    </row>
    <row r="131" spans="1:37">
      <c r="A131" s="652"/>
      <c r="B131" s="652"/>
      <c r="C131" s="652"/>
      <c r="D131" s="652"/>
      <c r="E131" s="652"/>
      <c r="F131" s="652"/>
      <c r="G131" s="652"/>
      <c r="H131" s="652"/>
      <c r="I131" s="652"/>
      <c r="J131" s="652"/>
      <c r="K131" s="652"/>
      <c r="L131" s="652"/>
      <c r="M131" s="652"/>
      <c r="N131" s="652"/>
      <c r="O131" s="652"/>
      <c r="P131" s="652"/>
      <c r="Q131" s="652"/>
      <c r="R131" s="652"/>
      <c r="S131" s="652"/>
      <c r="T131" s="652"/>
      <c r="U131" s="652"/>
      <c r="V131" s="652"/>
      <c r="W131" s="652"/>
      <c r="X131" s="652"/>
      <c r="Y131" s="652"/>
      <c r="Z131" s="652"/>
      <c r="AA131" s="652"/>
      <c r="AB131" s="652"/>
      <c r="AC131" s="652"/>
      <c r="AD131" s="652"/>
      <c r="AE131" s="652"/>
      <c r="AF131" s="652"/>
      <c r="AG131" s="652"/>
      <c r="AH131" s="652"/>
      <c r="AI131" s="652"/>
      <c r="AJ131" s="652"/>
      <c r="AK131" s="652"/>
    </row>
    <row r="132" spans="1:37">
      <c r="A132" s="652"/>
      <c r="B132" s="652"/>
      <c r="C132" s="652"/>
      <c r="D132" s="652"/>
      <c r="E132" s="652"/>
      <c r="F132" s="652"/>
      <c r="G132" s="652"/>
      <c r="H132" s="652"/>
      <c r="I132" s="652"/>
      <c r="J132" s="652"/>
      <c r="K132" s="652"/>
      <c r="L132" s="652"/>
      <c r="M132" s="652"/>
      <c r="N132" s="652"/>
      <c r="O132" s="652"/>
      <c r="P132" s="652"/>
      <c r="Q132" s="652"/>
      <c r="R132" s="652"/>
      <c r="S132" s="652"/>
      <c r="T132" s="652"/>
      <c r="U132" s="652"/>
      <c r="V132" s="652"/>
      <c r="W132" s="652"/>
      <c r="X132" s="652"/>
      <c r="Y132" s="652"/>
      <c r="Z132" s="652"/>
      <c r="AA132" s="652"/>
      <c r="AB132" s="652"/>
      <c r="AC132" s="652"/>
      <c r="AD132" s="652"/>
      <c r="AE132" s="652"/>
      <c r="AF132" s="652"/>
      <c r="AG132" s="652"/>
      <c r="AH132" s="652"/>
      <c r="AI132" s="652"/>
      <c r="AJ132" s="652"/>
      <c r="AK132" s="652"/>
    </row>
    <row r="133" spans="1:37">
      <c r="A133" s="652"/>
      <c r="B133" s="652"/>
      <c r="C133" s="652"/>
      <c r="D133" s="652"/>
      <c r="E133" s="652"/>
      <c r="F133" s="652"/>
      <c r="G133" s="652"/>
      <c r="H133" s="652"/>
      <c r="I133" s="652"/>
      <c r="J133" s="652"/>
      <c r="K133" s="652"/>
      <c r="L133" s="652"/>
      <c r="M133" s="652"/>
      <c r="N133" s="652"/>
      <c r="O133" s="652"/>
      <c r="P133" s="652"/>
      <c r="Q133" s="652"/>
      <c r="R133" s="652"/>
      <c r="S133" s="652"/>
      <c r="T133" s="652"/>
      <c r="U133" s="652"/>
      <c r="V133" s="652"/>
      <c r="W133" s="652"/>
      <c r="X133" s="652"/>
      <c r="Y133" s="652"/>
      <c r="Z133" s="652"/>
      <c r="AA133" s="652"/>
      <c r="AB133" s="652"/>
      <c r="AC133" s="652"/>
      <c r="AD133" s="652"/>
      <c r="AE133" s="652"/>
      <c r="AF133" s="652"/>
      <c r="AG133" s="652"/>
      <c r="AH133" s="652"/>
      <c r="AI133" s="652"/>
      <c r="AJ133" s="652"/>
      <c r="AK133" s="652"/>
    </row>
    <row r="134" spans="1:37">
      <c r="A134" s="652"/>
      <c r="B134" s="652"/>
      <c r="C134" s="652"/>
      <c r="D134" s="652"/>
      <c r="E134" s="652"/>
      <c r="F134" s="652"/>
      <c r="G134" s="652"/>
      <c r="H134" s="652"/>
      <c r="I134" s="652"/>
      <c r="J134" s="652"/>
      <c r="K134" s="652"/>
      <c r="L134" s="652"/>
      <c r="M134" s="652"/>
      <c r="N134" s="652"/>
      <c r="O134" s="652"/>
      <c r="P134" s="652"/>
      <c r="Q134" s="652"/>
      <c r="R134" s="652"/>
      <c r="S134" s="652"/>
      <c r="T134" s="652"/>
      <c r="U134" s="652"/>
      <c r="V134" s="652"/>
      <c r="W134" s="652"/>
      <c r="X134" s="652"/>
      <c r="Y134" s="652"/>
      <c r="Z134" s="652"/>
      <c r="AA134" s="652"/>
      <c r="AB134" s="652"/>
      <c r="AC134" s="652"/>
      <c r="AD134" s="652"/>
      <c r="AE134" s="652"/>
      <c r="AF134" s="652"/>
      <c r="AG134" s="652"/>
      <c r="AH134" s="652"/>
      <c r="AI134" s="652"/>
      <c r="AJ134" s="652"/>
      <c r="AK134" s="652"/>
    </row>
    <row r="135" spans="1:37">
      <c r="A135" s="652"/>
      <c r="B135" s="652"/>
      <c r="C135" s="652"/>
      <c r="D135" s="652"/>
      <c r="E135" s="652"/>
      <c r="F135" s="652"/>
      <c r="G135" s="652"/>
      <c r="H135" s="652"/>
      <c r="I135" s="652"/>
      <c r="J135" s="652"/>
      <c r="K135" s="652"/>
      <c r="L135" s="652"/>
      <c r="M135" s="652"/>
      <c r="N135" s="652"/>
      <c r="O135" s="652"/>
      <c r="P135" s="652"/>
      <c r="Q135" s="652"/>
      <c r="R135" s="652"/>
      <c r="S135" s="652"/>
      <c r="T135" s="652"/>
      <c r="U135" s="652"/>
      <c r="V135" s="652"/>
      <c r="W135" s="652"/>
      <c r="X135" s="652"/>
      <c r="Y135" s="652"/>
      <c r="Z135" s="652"/>
      <c r="AA135" s="652"/>
      <c r="AB135" s="652"/>
      <c r="AC135" s="652"/>
      <c r="AD135" s="652"/>
      <c r="AE135" s="652"/>
      <c r="AF135" s="652"/>
      <c r="AG135" s="652"/>
      <c r="AH135" s="652"/>
      <c r="AI135" s="652"/>
      <c r="AJ135" s="652"/>
      <c r="AK135" s="652"/>
    </row>
    <row r="136" spans="1:37">
      <c r="A136" s="652"/>
      <c r="B136" s="652"/>
      <c r="C136" s="652"/>
      <c r="D136" s="652"/>
      <c r="E136" s="652"/>
      <c r="F136" s="652"/>
      <c r="G136" s="652"/>
      <c r="H136" s="652"/>
      <c r="I136" s="652"/>
      <c r="J136" s="652"/>
      <c r="K136" s="652"/>
      <c r="L136" s="652"/>
      <c r="M136" s="652"/>
      <c r="N136" s="652"/>
      <c r="O136" s="652"/>
      <c r="P136" s="652"/>
      <c r="Q136" s="652"/>
      <c r="R136" s="652"/>
      <c r="S136" s="652"/>
      <c r="T136" s="652"/>
      <c r="U136" s="652"/>
      <c r="V136" s="652"/>
      <c r="W136" s="652"/>
      <c r="X136" s="652"/>
      <c r="Y136" s="652"/>
      <c r="Z136" s="652"/>
      <c r="AA136" s="652"/>
      <c r="AB136" s="652"/>
      <c r="AC136" s="652"/>
      <c r="AD136" s="652"/>
      <c r="AE136" s="652"/>
      <c r="AF136" s="652"/>
      <c r="AG136" s="652"/>
      <c r="AH136" s="652"/>
      <c r="AI136" s="652"/>
      <c r="AJ136" s="652"/>
      <c r="AK136" s="652"/>
    </row>
    <row r="137" spans="1:37">
      <c r="A137" s="652"/>
      <c r="B137" s="652"/>
      <c r="C137" s="652"/>
      <c r="D137" s="652"/>
      <c r="E137" s="652"/>
      <c r="F137" s="652"/>
      <c r="G137" s="652"/>
      <c r="H137" s="652"/>
      <c r="I137" s="652"/>
      <c r="J137" s="652"/>
      <c r="K137" s="652"/>
      <c r="L137" s="652"/>
      <c r="M137" s="652"/>
      <c r="N137" s="652"/>
      <c r="O137" s="652"/>
      <c r="P137" s="652"/>
      <c r="Q137" s="652"/>
      <c r="R137" s="652"/>
      <c r="S137" s="652"/>
      <c r="T137" s="652"/>
      <c r="U137" s="652"/>
      <c r="V137" s="652"/>
      <c r="W137" s="652"/>
      <c r="X137" s="652"/>
      <c r="Y137" s="652"/>
      <c r="Z137" s="652"/>
      <c r="AA137" s="652"/>
      <c r="AB137" s="652"/>
      <c r="AC137" s="652"/>
      <c r="AD137" s="652"/>
      <c r="AE137" s="652"/>
      <c r="AF137" s="652"/>
      <c r="AG137" s="652"/>
      <c r="AH137" s="652"/>
      <c r="AI137" s="652"/>
      <c r="AJ137" s="652"/>
      <c r="AK137" s="652"/>
    </row>
    <row r="138" spans="1:37">
      <c r="A138" s="652"/>
      <c r="B138" s="652"/>
      <c r="C138" s="652"/>
      <c r="D138" s="652"/>
      <c r="E138" s="652"/>
      <c r="F138" s="652"/>
      <c r="G138" s="652"/>
      <c r="H138" s="652"/>
      <c r="I138" s="652"/>
      <c r="J138" s="652"/>
      <c r="K138" s="652"/>
      <c r="L138" s="652"/>
      <c r="M138" s="652"/>
      <c r="N138" s="652"/>
      <c r="O138" s="652"/>
      <c r="P138" s="652"/>
      <c r="Q138" s="652"/>
      <c r="R138" s="652"/>
      <c r="S138" s="652"/>
      <c r="T138" s="652"/>
      <c r="U138" s="652"/>
      <c r="V138" s="652"/>
      <c r="W138" s="652"/>
      <c r="X138" s="652"/>
      <c r="Y138" s="652"/>
      <c r="Z138" s="652"/>
      <c r="AA138" s="652"/>
      <c r="AB138" s="652"/>
      <c r="AC138" s="652"/>
      <c r="AD138" s="652"/>
      <c r="AE138" s="652"/>
      <c r="AF138" s="652"/>
      <c r="AG138" s="652"/>
      <c r="AH138" s="652"/>
      <c r="AI138" s="652"/>
      <c r="AJ138" s="652"/>
      <c r="AK138" s="652"/>
    </row>
    <row r="139" spans="1:37">
      <c r="A139" s="652"/>
      <c r="B139" s="652"/>
      <c r="C139" s="652"/>
      <c r="D139" s="652"/>
      <c r="E139" s="652"/>
      <c r="F139" s="652"/>
      <c r="G139" s="652"/>
      <c r="H139" s="652"/>
      <c r="I139" s="652"/>
      <c r="J139" s="652"/>
      <c r="K139" s="652"/>
      <c r="L139" s="652"/>
      <c r="M139" s="652"/>
      <c r="N139" s="652"/>
      <c r="O139" s="652"/>
      <c r="P139" s="652"/>
      <c r="Q139" s="652"/>
      <c r="R139" s="652"/>
      <c r="S139" s="652"/>
      <c r="T139" s="652"/>
      <c r="U139" s="652"/>
      <c r="V139" s="652"/>
      <c r="W139" s="652"/>
      <c r="X139" s="652"/>
      <c r="Y139" s="652"/>
      <c r="Z139" s="652"/>
      <c r="AA139" s="652"/>
      <c r="AB139" s="652"/>
      <c r="AC139" s="652"/>
      <c r="AD139" s="652"/>
      <c r="AE139" s="652"/>
      <c r="AF139" s="652"/>
      <c r="AG139" s="652"/>
      <c r="AH139" s="652"/>
      <c r="AI139" s="652"/>
      <c r="AJ139" s="652"/>
      <c r="AK139" s="652"/>
    </row>
    <row r="140" spans="1:37">
      <c r="A140" s="652"/>
      <c r="B140" s="652"/>
      <c r="C140" s="652"/>
      <c r="D140" s="652"/>
      <c r="E140" s="652"/>
      <c r="F140" s="652"/>
      <c r="G140" s="652"/>
      <c r="H140" s="652"/>
      <c r="I140" s="652"/>
      <c r="J140" s="652"/>
      <c r="K140" s="652"/>
      <c r="L140" s="652"/>
      <c r="M140" s="652"/>
      <c r="N140" s="652"/>
      <c r="O140" s="652"/>
      <c r="P140" s="652"/>
      <c r="Q140" s="652"/>
      <c r="R140" s="652"/>
      <c r="S140" s="652"/>
      <c r="T140" s="652"/>
      <c r="U140" s="652"/>
      <c r="V140" s="652"/>
      <c r="W140" s="652"/>
      <c r="X140" s="652"/>
      <c r="Y140" s="652"/>
      <c r="Z140" s="652"/>
      <c r="AA140" s="652"/>
      <c r="AB140" s="652"/>
      <c r="AC140" s="652"/>
      <c r="AD140" s="652"/>
      <c r="AE140" s="652"/>
      <c r="AF140" s="652"/>
      <c r="AG140" s="652"/>
      <c r="AH140" s="652"/>
      <c r="AI140" s="652"/>
      <c r="AJ140" s="652"/>
      <c r="AK140" s="652"/>
    </row>
    <row r="141" spans="1:37">
      <c r="A141" s="652"/>
      <c r="B141" s="652"/>
      <c r="C141" s="652"/>
      <c r="D141" s="652"/>
      <c r="E141" s="652"/>
      <c r="F141" s="652"/>
      <c r="G141" s="652"/>
      <c r="H141" s="652"/>
      <c r="I141" s="652"/>
      <c r="J141" s="652"/>
      <c r="K141" s="652"/>
      <c r="L141" s="652"/>
      <c r="M141" s="652"/>
      <c r="N141" s="652"/>
      <c r="O141" s="652"/>
      <c r="P141" s="652"/>
      <c r="Q141" s="652"/>
      <c r="R141" s="652"/>
      <c r="S141" s="652"/>
      <c r="T141" s="652"/>
      <c r="U141" s="652"/>
      <c r="V141" s="652"/>
      <c r="W141" s="652"/>
      <c r="X141" s="652"/>
      <c r="Y141" s="652"/>
      <c r="Z141" s="652"/>
      <c r="AA141" s="652"/>
      <c r="AB141" s="652"/>
      <c r="AC141" s="652"/>
      <c r="AD141" s="652"/>
      <c r="AE141" s="652"/>
      <c r="AF141" s="652"/>
      <c r="AG141" s="652"/>
      <c r="AH141" s="652"/>
      <c r="AI141" s="652"/>
      <c r="AJ141" s="652"/>
      <c r="AK141" s="652"/>
    </row>
    <row r="142" spans="1:37">
      <c r="A142" s="652"/>
      <c r="B142" s="652"/>
      <c r="C142" s="652"/>
      <c r="D142" s="652"/>
      <c r="E142" s="652"/>
      <c r="F142" s="652"/>
      <c r="G142" s="652"/>
      <c r="H142" s="652"/>
      <c r="I142" s="652"/>
      <c r="J142" s="652"/>
      <c r="K142" s="652"/>
      <c r="L142" s="652"/>
      <c r="M142" s="652"/>
      <c r="N142" s="652"/>
      <c r="O142" s="652"/>
      <c r="P142" s="652"/>
      <c r="Q142" s="652"/>
      <c r="R142" s="652"/>
      <c r="S142" s="652"/>
      <c r="T142" s="652"/>
      <c r="U142" s="652"/>
      <c r="V142" s="652"/>
      <c r="W142" s="652"/>
      <c r="X142" s="652"/>
      <c r="Y142" s="652"/>
      <c r="Z142" s="652"/>
      <c r="AA142" s="652"/>
      <c r="AB142" s="652"/>
      <c r="AC142" s="652"/>
      <c r="AD142" s="652"/>
      <c r="AE142" s="652"/>
      <c r="AF142" s="652"/>
      <c r="AG142" s="652"/>
      <c r="AH142" s="652"/>
      <c r="AI142" s="652"/>
      <c r="AJ142" s="652"/>
      <c r="AK142" s="652"/>
    </row>
    <row r="143" spans="1:37">
      <c r="A143" s="652"/>
      <c r="B143" s="652"/>
      <c r="C143" s="652"/>
      <c r="D143" s="652"/>
      <c r="E143" s="652"/>
      <c r="F143" s="652"/>
      <c r="G143" s="652"/>
      <c r="H143" s="652"/>
      <c r="I143" s="652"/>
      <c r="J143" s="652"/>
      <c r="K143" s="652"/>
      <c r="L143" s="652"/>
      <c r="M143" s="652"/>
      <c r="N143" s="652"/>
      <c r="O143" s="652"/>
      <c r="P143" s="652"/>
      <c r="Q143" s="652"/>
      <c r="R143" s="652"/>
      <c r="S143" s="652"/>
      <c r="T143" s="652"/>
      <c r="U143" s="652"/>
      <c r="V143" s="652"/>
      <c r="W143" s="652"/>
      <c r="X143" s="652"/>
      <c r="Y143" s="652"/>
      <c r="Z143" s="652"/>
      <c r="AA143" s="652"/>
      <c r="AB143" s="652"/>
      <c r="AC143" s="652"/>
      <c r="AD143" s="652"/>
      <c r="AE143" s="652"/>
      <c r="AF143" s="652"/>
      <c r="AG143" s="652"/>
      <c r="AH143" s="652"/>
      <c r="AI143" s="652"/>
      <c r="AJ143" s="652"/>
      <c r="AK143" s="652"/>
    </row>
    <row r="144" spans="1:37">
      <c r="A144" s="652"/>
      <c r="B144" s="652"/>
      <c r="C144" s="652"/>
      <c r="D144" s="652"/>
      <c r="E144" s="652"/>
      <c r="F144" s="652"/>
      <c r="G144" s="652"/>
      <c r="H144" s="652"/>
      <c r="I144" s="652"/>
      <c r="J144" s="652"/>
      <c r="K144" s="652"/>
      <c r="L144" s="652"/>
      <c r="M144" s="652"/>
      <c r="N144" s="652"/>
      <c r="O144" s="652"/>
      <c r="P144" s="652"/>
      <c r="Q144" s="652"/>
      <c r="R144" s="652"/>
      <c r="S144" s="652"/>
      <c r="T144" s="652"/>
      <c r="U144" s="652"/>
      <c r="V144" s="652"/>
      <c r="W144" s="652"/>
      <c r="X144" s="652"/>
      <c r="Y144" s="652"/>
      <c r="Z144" s="652"/>
      <c r="AA144" s="652"/>
      <c r="AB144" s="652"/>
      <c r="AC144" s="652"/>
      <c r="AD144" s="652"/>
      <c r="AE144" s="652"/>
      <c r="AF144" s="652"/>
      <c r="AG144" s="652"/>
      <c r="AH144" s="652"/>
      <c r="AI144" s="652"/>
      <c r="AJ144" s="652"/>
      <c r="AK144" s="652"/>
    </row>
    <row r="145" spans="1:37">
      <c r="A145" s="652"/>
      <c r="B145" s="652"/>
      <c r="C145" s="652"/>
      <c r="D145" s="652"/>
      <c r="E145" s="652"/>
      <c r="F145" s="652"/>
      <c r="G145" s="652"/>
      <c r="H145" s="652"/>
      <c r="I145" s="652"/>
      <c r="J145" s="652"/>
      <c r="K145" s="652"/>
      <c r="L145" s="652"/>
      <c r="M145" s="652"/>
      <c r="N145" s="652"/>
      <c r="O145" s="652"/>
      <c r="P145" s="652"/>
      <c r="Q145" s="652"/>
      <c r="R145" s="652"/>
      <c r="S145" s="652"/>
      <c r="T145" s="652"/>
      <c r="U145" s="652"/>
      <c r="V145" s="652"/>
      <c r="W145" s="652"/>
      <c r="X145" s="652"/>
      <c r="Y145" s="652"/>
      <c r="Z145" s="652"/>
      <c r="AA145" s="652"/>
      <c r="AB145" s="652"/>
      <c r="AC145" s="652"/>
      <c r="AD145" s="652"/>
      <c r="AE145" s="652"/>
      <c r="AF145" s="652"/>
      <c r="AG145" s="652"/>
      <c r="AH145" s="652"/>
      <c r="AI145" s="652"/>
      <c r="AJ145" s="652"/>
      <c r="AK145" s="652"/>
    </row>
    <row r="146" spans="1:37">
      <c r="A146" s="652"/>
      <c r="B146" s="652"/>
      <c r="C146" s="652"/>
      <c r="D146" s="652"/>
      <c r="E146" s="652"/>
      <c r="F146" s="652"/>
      <c r="G146" s="652"/>
      <c r="H146" s="652"/>
      <c r="I146" s="652"/>
      <c r="J146" s="652"/>
      <c r="K146" s="652"/>
      <c r="L146" s="652"/>
      <c r="M146" s="652"/>
      <c r="N146" s="652"/>
      <c r="O146" s="652"/>
      <c r="P146" s="652"/>
      <c r="Q146" s="652"/>
      <c r="R146" s="652"/>
      <c r="S146" s="652"/>
      <c r="T146" s="652"/>
      <c r="U146" s="652"/>
      <c r="V146" s="652"/>
      <c r="W146" s="652"/>
      <c r="X146" s="652"/>
      <c r="Y146" s="652"/>
      <c r="Z146" s="652"/>
      <c r="AA146" s="652"/>
      <c r="AB146" s="652"/>
      <c r="AC146" s="652"/>
      <c r="AD146" s="652"/>
      <c r="AE146" s="652"/>
      <c r="AF146" s="652"/>
      <c r="AG146" s="652"/>
      <c r="AH146" s="652"/>
      <c r="AI146" s="652"/>
      <c r="AJ146" s="652"/>
      <c r="AK146" s="652"/>
    </row>
    <row r="147" spans="1:37">
      <c r="A147" s="652"/>
      <c r="B147" s="652"/>
      <c r="C147" s="652"/>
      <c r="D147" s="652"/>
      <c r="E147" s="652"/>
      <c r="F147" s="652"/>
      <c r="G147" s="652"/>
      <c r="H147" s="652"/>
      <c r="I147" s="652"/>
      <c r="J147" s="652"/>
      <c r="K147" s="652"/>
      <c r="L147" s="652"/>
      <c r="M147" s="652"/>
      <c r="N147" s="652"/>
      <c r="O147" s="652"/>
      <c r="P147" s="652"/>
      <c r="Q147" s="652"/>
      <c r="R147" s="652"/>
      <c r="S147" s="652"/>
      <c r="T147" s="652"/>
      <c r="U147" s="652"/>
      <c r="V147" s="652"/>
      <c r="W147" s="652"/>
      <c r="X147" s="652"/>
      <c r="Y147" s="652"/>
      <c r="Z147" s="652"/>
      <c r="AA147" s="652"/>
      <c r="AB147" s="652"/>
      <c r="AC147" s="652"/>
      <c r="AD147" s="652"/>
      <c r="AE147" s="652"/>
      <c r="AF147" s="652"/>
      <c r="AG147" s="652"/>
      <c r="AH147" s="652"/>
      <c r="AI147" s="652"/>
      <c r="AJ147" s="652"/>
      <c r="AK147" s="652"/>
    </row>
    <row r="148" spans="1:37">
      <c r="A148" s="652"/>
      <c r="B148" s="652"/>
      <c r="C148" s="652"/>
      <c r="D148" s="652"/>
      <c r="E148" s="652"/>
      <c r="F148" s="652"/>
      <c r="G148" s="652"/>
      <c r="H148" s="652"/>
      <c r="I148" s="652"/>
      <c r="J148" s="652"/>
      <c r="K148" s="652"/>
      <c r="L148" s="652"/>
      <c r="M148" s="652"/>
      <c r="N148" s="652"/>
      <c r="O148" s="652"/>
      <c r="P148" s="652"/>
      <c r="Q148" s="652"/>
      <c r="R148" s="652"/>
      <c r="S148" s="652"/>
      <c r="T148" s="652"/>
      <c r="U148" s="652"/>
      <c r="V148" s="652"/>
      <c r="W148" s="652"/>
      <c r="X148" s="652"/>
      <c r="Y148" s="652"/>
      <c r="Z148" s="652"/>
      <c r="AA148" s="652"/>
      <c r="AB148" s="652"/>
      <c r="AC148" s="652"/>
      <c r="AD148" s="652"/>
      <c r="AE148" s="652"/>
      <c r="AF148" s="652"/>
      <c r="AG148" s="652"/>
      <c r="AH148" s="652"/>
      <c r="AI148" s="652"/>
      <c r="AJ148" s="652"/>
      <c r="AK148" s="652"/>
    </row>
    <row r="149" spans="1:37">
      <c r="A149" s="652"/>
      <c r="B149" s="652"/>
      <c r="C149" s="652"/>
      <c r="D149" s="652"/>
      <c r="E149" s="652"/>
      <c r="F149" s="652"/>
      <c r="G149" s="652"/>
      <c r="H149" s="652"/>
      <c r="I149" s="652"/>
      <c r="J149" s="652"/>
      <c r="K149" s="652"/>
      <c r="L149" s="652"/>
      <c r="M149" s="652"/>
      <c r="N149" s="652"/>
      <c r="O149" s="652"/>
      <c r="P149" s="652"/>
      <c r="Q149" s="652"/>
      <c r="R149" s="652"/>
      <c r="S149" s="652"/>
      <c r="T149" s="652"/>
      <c r="U149" s="652"/>
      <c r="V149" s="652"/>
      <c r="W149" s="652"/>
      <c r="X149" s="652"/>
      <c r="Y149" s="652"/>
      <c r="Z149" s="652"/>
      <c r="AA149" s="652"/>
      <c r="AB149" s="652"/>
      <c r="AC149" s="652"/>
      <c r="AD149" s="652"/>
      <c r="AE149" s="652"/>
      <c r="AF149" s="652"/>
      <c r="AG149" s="652"/>
      <c r="AH149" s="652"/>
      <c r="AI149" s="652"/>
      <c r="AJ149" s="652"/>
      <c r="AK149" s="652"/>
    </row>
    <row r="150" spans="1:37">
      <c r="A150" s="652"/>
      <c r="B150" s="652"/>
      <c r="C150" s="652"/>
      <c r="D150" s="652"/>
      <c r="E150" s="652"/>
      <c r="F150" s="652"/>
      <c r="G150" s="652"/>
      <c r="H150" s="652"/>
      <c r="I150" s="652"/>
      <c r="J150" s="652"/>
      <c r="K150" s="652"/>
      <c r="L150" s="652"/>
      <c r="M150" s="652"/>
      <c r="N150" s="652"/>
      <c r="O150" s="652"/>
      <c r="P150" s="652"/>
      <c r="Q150" s="652"/>
      <c r="R150" s="652"/>
      <c r="S150" s="652"/>
      <c r="T150" s="652"/>
      <c r="U150" s="652"/>
      <c r="V150" s="652"/>
      <c r="W150" s="652"/>
      <c r="X150" s="652"/>
      <c r="Y150" s="652"/>
      <c r="Z150" s="652"/>
      <c r="AA150" s="652"/>
      <c r="AB150" s="652"/>
      <c r="AC150" s="652"/>
      <c r="AD150" s="652"/>
      <c r="AE150" s="652"/>
      <c r="AF150" s="652"/>
      <c r="AG150" s="652"/>
      <c r="AH150" s="652"/>
      <c r="AI150" s="652"/>
      <c r="AJ150" s="652"/>
      <c r="AK150" s="652"/>
    </row>
    <row r="151" spans="1:37">
      <c r="A151" s="652"/>
      <c r="B151" s="652"/>
      <c r="C151" s="652"/>
      <c r="D151" s="652"/>
      <c r="E151" s="652"/>
      <c r="F151" s="652"/>
      <c r="G151" s="652"/>
      <c r="H151" s="652"/>
      <c r="I151" s="652"/>
      <c r="J151" s="652"/>
      <c r="K151" s="652"/>
      <c r="L151" s="652"/>
      <c r="M151" s="652"/>
      <c r="N151" s="652"/>
      <c r="O151" s="652"/>
      <c r="P151" s="652"/>
      <c r="Q151" s="652"/>
      <c r="R151" s="652"/>
      <c r="S151" s="652"/>
      <c r="T151" s="652"/>
      <c r="U151" s="652"/>
      <c r="V151" s="652"/>
      <c r="W151" s="652"/>
      <c r="X151" s="652"/>
      <c r="Y151" s="652"/>
      <c r="Z151" s="652"/>
      <c r="AA151" s="652"/>
      <c r="AB151" s="652"/>
      <c r="AC151" s="652"/>
      <c r="AD151" s="652"/>
      <c r="AE151" s="652"/>
      <c r="AF151" s="652"/>
      <c r="AG151" s="652"/>
      <c r="AH151" s="652"/>
      <c r="AI151" s="652"/>
      <c r="AJ151" s="652"/>
      <c r="AK151" s="652"/>
    </row>
    <row r="152" spans="1:37">
      <c r="A152" s="652"/>
      <c r="B152" s="652"/>
      <c r="C152" s="652"/>
      <c r="D152" s="652"/>
      <c r="E152" s="652"/>
      <c r="F152" s="652"/>
      <c r="G152" s="652"/>
      <c r="H152" s="652"/>
      <c r="I152" s="652"/>
      <c r="J152" s="652"/>
      <c r="K152" s="652"/>
      <c r="L152" s="652"/>
      <c r="M152" s="652"/>
      <c r="N152" s="652"/>
      <c r="O152" s="652"/>
      <c r="P152" s="652"/>
      <c r="Q152" s="652"/>
      <c r="R152" s="652"/>
      <c r="S152" s="652"/>
      <c r="T152" s="652"/>
      <c r="U152" s="652"/>
      <c r="V152" s="652"/>
      <c r="W152" s="652"/>
      <c r="X152" s="652"/>
      <c r="Y152" s="652"/>
      <c r="Z152" s="652"/>
      <c r="AA152" s="652"/>
      <c r="AB152" s="652"/>
      <c r="AC152" s="652"/>
      <c r="AD152" s="652"/>
      <c r="AE152" s="652"/>
      <c r="AF152" s="652"/>
      <c r="AG152" s="652"/>
      <c r="AH152" s="652"/>
      <c r="AI152" s="652"/>
      <c r="AJ152" s="652"/>
      <c r="AK152" s="652"/>
    </row>
    <row r="153" spans="1:37">
      <c r="A153" s="652"/>
      <c r="B153" s="652"/>
      <c r="C153" s="652"/>
      <c r="D153" s="652"/>
      <c r="E153" s="652"/>
      <c r="F153" s="652"/>
      <c r="G153" s="652"/>
      <c r="H153" s="652"/>
      <c r="I153" s="652"/>
      <c r="J153" s="652"/>
      <c r="K153" s="652"/>
      <c r="L153" s="652"/>
      <c r="M153" s="652"/>
      <c r="N153" s="652"/>
      <c r="O153" s="652"/>
      <c r="P153" s="652"/>
      <c r="Q153" s="652"/>
      <c r="R153" s="652"/>
      <c r="S153" s="652"/>
      <c r="T153" s="652"/>
      <c r="U153" s="652"/>
      <c r="V153" s="652"/>
      <c r="W153" s="652"/>
      <c r="X153" s="652"/>
      <c r="Y153" s="652"/>
      <c r="Z153" s="652"/>
      <c r="AA153" s="652"/>
      <c r="AB153" s="652"/>
      <c r="AC153" s="652"/>
      <c r="AD153" s="652"/>
      <c r="AE153" s="652"/>
      <c r="AF153" s="652"/>
      <c r="AG153" s="652"/>
      <c r="AH153" s="652"/>
      <c r="AI153" s="652"/>
      <c r="AJ153" s="652"/>
      <c r="AK153" s="652"/>
    </row>
    <row r="154" spans="1:37">
      <c r="A154" s="652"/>
      <c r="B154" s="652"/>
      <c r="C154" s="652"/>
      <c r="D154" s="652"/>
      <c r="E154" s="652"/>
      <c r="F154" s="652"/>
      <c r="G154" s="652"/>
      <c r="H154" s="652"/>
      <c r="I154" s="652"/>
      <c r="J154" s="652"/>
      <c r="K154" s="652"/>
      <c r="L154" s="652"/>
      <c r="M154" s="652"/>
      <c r="N154" s="652"/>
      <c r="O154" s="652"/>
      <c r="P154" s="652"/>
      <c r="Q154" s="652"/>
      <c r="R154" s="652"/>
      <c r="S154" s="652"/>
      <c r="T154" s="652"/>
      <c r="U154" s="652"/>
      <c r="V154" s="652"/>
      <c r="W154" s="652"/>
      <c r="X154" s="652"/>
      <c r="Y154" s="652"/>
      <c r="Z154" s="652"/>
      <c r="AA154" s="652"/>
      <c r="AB154" s="652"/>
      <c r="AC154" s="652"/>
      <c r="AD154" s="652"/>
      <c r="AE154" s="652"/>
      <c r="AF154" s="652"/>
      <c r="AG154" s="652"/>
      <c r="AH154" s="652"/>
      <c r="AI154" s="652"/>
      <c r="AJ154" s="652"/>
      <c r="AK154" s="652"/>
    </row>
    <row r="155" spans="1:37">
      <c r="A155" s="652"/>
      <c r="B155" s="652"/>
      <c r="C155" s="652"/>
      <c r="D155" s="652"/>
      <c r="E155" s="652"/>
      <c r="F155" s="652"/>
      <c r="G155" s="652"/>
      <c r="H155" s="652"/>
      <c r="I155" s="652"/>
      <c r="J155" s="652"/>
      <c r="K155" s="652"/>
      <c r="L155" s="652"/>
      <c r="M155" s="652"/>
      <c r="N155" s="652"/>
      <c r="O155" s="652"/>
      <c r="P155" s="652"/>
      <c r="Q155" s="652"/>
      <c r="R155" s="652"/>
      <c r="S155" s="652"/>
      <c r="T155" s="652"/>
      <c r="U155" s="652"/>
      <c r="V155" s="652"/>
      <c r="W155" s="652"/>
      <c r="X155" s="652"/>
      <c r="Y155" s="652"/>
      <c r="Z155" s="652"/>
      <c r="AA155" s="652"/>
      <c r="AB155" s="652"/>
      <c r="AC155" s="652"/>
      <c r="AD155" s="652"/>
      <c r="AE155" s="652"/>
      <c r="AF155" s="652"/>
      <c r="AG155" s="652"/>
      <c r="AH155" s="652"/>
      <c r="AI155" s="652"/>
      <c r="AJ155" s="652"/>
      <c r="AK155" s="652"/>
    </row>
    <row r="156" spans="1:37">
      <c r="A156" s="652"/>
      <c r="B156" s="652"/>
      <c r="C156" s="652"/>
      <c r="D156" s="652"/>
      <c r="E156" s="652"/>
      <c r="F156" s="652"/>
      <c r="G156" s="652"/>
      <c r="H156" s="652"/>
      <c r="I156" s="652"/>
      <c r="J156" s="652"/>
      <c r="K156" s="652"/>
      <c r="L156" s="652"/>
      <c r="M156" s="652"/>
      <c r="N156" s="652"/>
      <c r="O156" s="652"/>
      <c r="P156" s="652"/>
      <c r="Q156" s="652"/>
      <c r="R156" s="652"/>
      <c r="S156" s="652"/>
      <c r="T156" s="652"/>
      <c r="U156" s="652"/>
      <c r="V156" s="652"/>
      <c r="W156" s="652"/>
      <c r="X156" s="652"/>
      <c r="Y156" s="652"/>
      <c r="Z156" s="652"/>
      <c r="AA156" s="652"/>
      <c r="AB156" s="652"/>
      <c r="AC156" s="652"/>
      <c r="AD156" s="652"/>
      <c r="AE156" s="652"/>
      <c r="AF156" s="652"/>
      <c r="AG156" s="652"/>
      <c r="AH156" s="652"/>
      <c r="AI156" s="652"/>
      <c r="AJ156" s="652"/>
      <c r="AK156" s="652"/>
    </row>
    <row r="157" spans="1:37">
      <c r="A157" s="652"/>
      <c r="B157" s="652"/>
      <c r="C157" s="652"/>
      <c r="D157" s="652"/>
      <c r="E157" s="652"/>
      <c r="F157" s="652"/>
      <c r="G157" s="652"/>
      <c r="H157" s="652"/>
      <c r="I157" s="652"/>
      <c r="J157" s="652"/>
      <c r="K157" s="652"/>
      <c r="L157" s="652"/>
      <c r="M157" s="652"/>
      <c r="N157" s="652"/>
      <c r="O157" s="652"/>
      <c r="P157" s="652"/>
      <c r="Q157" s="652"/>
      <c r="R157" s="652"/>
      <c r="S157" s="652"/>
      <c r="T157" s="652"/>
      <c r="U157" s="652"/>
      <c r="V157" s="652"/>
      <c r="W157" s="652"/>
      <c r="X157" s="652"/>
      <c r="Y157" s="652"/>
      <c r="Z157" s="652"/>
      <c r="AA157" s="652"/>
      <c r="AB157" s="652"/>
      <c r="AC157" s="652"/>
      <c r="AD157" s="652"/>
      <c r="AE157" s="652"/>
      <c r="AF157" s="652"/>
      <c r="AG157" s="652"/>
      <c r="AH157" s="652"/>
      <c r="AI157" s="652"/>
      <c r="AJ157" s="652"/>
      <c r="AK157" s="652"/>
    </row>
    <row r="158" spans="1:37">
      <c r="A158" s="652"/>
      <c r="B158" s="652"/>
      <c r="C158" s="652"/>
      <c r="D158" s="652"/>
      <c r="E158" s="652"/>
      <c r="F158" s="652"/>
      <c r="G158" s="652"/>
      <c r="H158" s="652"/>
      <c r="I158" s="652"/>
      <c r="J158" s="652"/>
      <c r="K158" s="652"/>
      <c r="L158" s="652"/>
      <c r="M158" s="652"/>
      <c r="N158" s="652"/>
      <c r="O158" s="652"/>
      <c r="P158" s="652"/>
      <c r="Q158" s="652"/>
      <c r="R158" s="652"/>
      <c r="S158" s="652"/>
      <c r="T158" s="652"/>
      <c r="U158" s="652"/>
      <c r="V158" s="652"/>
      <c r="W158" s="652"/>
      <c r="X158" s="652"/>
      <c r="Y158" s="652"/>
      <c r="Z158" s="652"/>
      <c r="AA158" s="652"/>
      <c r="AB158" s="652"/>
      <c r="AC158" s="652"/>
      <c r="AD158" s="652"/>
      <c r="AE158" s="652"/>
      <c r="AF158" s="652"/>
      <c r="AG158" s="652"/>
      <c r="AH158" s="652"/>
      <c r="AI158" s="652"/>
      <c r="AJ158" s="652"/>
      <c r="AK158" s="652"/>
    </row>
    <row r="159" spans="1:37">
      <c r="A159" s="652"/>
      <c r="B159" s="652"/>
      <c r="C159" s="652"/>
      <c r="D159" s="652"/>
      <c r="E159" s="652"/>
      <c r="F159" s="652"/>
      <c r="G159" s="652"/>
      <c r="H159" s="652"/>
      <c r="I159" s="652"/>
      <c r="J159" s="652"/>
      <c r="K159" s="652"/>
      <c r="L159" s="652"/>
      <c r="M159" s="652"/>
      <c r="N159" s="652"/>
      <c r="O159" s="652"/>
      <c r="P159" s="652"/>
      <c r="Q159" s="652"/>
      <c r="R159" s="652"/>
      <c r="S159" s="652"/>
      <c r="T159" s="652"/>
      <c r="U159" s="652"/>
      <c r="V159" s="652"/>
      <c r="W159" s="652"/>
      <c r="X159" s="652"/>
      <c r="Y159" s="652"/>
      <c r="Z159" s="652"/>
      <c r="AA159" s="652"/>
      <c r="AB159" s="652"/>
      <c r="AC159" s="652"/>
      <c r="AD159" s="652"/>
      <c r="AE159" s="652"/>
      <c r="AF159" s="652"/>
      <c r="AG159" s="652"/>
      <c r="AH159" s="652"/>
      <c r="AI159" s="652"/>
      <c r="AJ159" s="652"/>
      <c r="AK159" s="652"/>
    </row>
    <row r="160" spans="1:37">
      <c r="A160" s="652"/>
      <c r="B160" s="652"/>
      <c r="C160" s="652"/>
      <c r="D160" s="652"/>
      <c r="E160" s="652"/>
      <c r="F160" s="652"/>
      <c r="G160" s="652"/>
      <c r="H160" s="652"/>
      <c r="I160" s="652"/>
      <c r="J160" s="652"/>
      <c r="K160" s="652"/>
      <c r="L160" s="652"/>
      <c r="M160" s="652"/>
      <c r="N160" s="652"/>
      <c r="O160" s="652"/>
      <c r="P160" s="652"/>
      <c r="Q160" s="652"/>
      <c r="R160" s="652"/>
      <c r="S160" s="652"/>
      <c r="T160" s="652"/>
      <c r="U160" s="652"/>
      <c r="V160" s="652"/>
      <c r="W160" s="652"/>
      <c r="X160" s="652"/>
      <c r="Y160" s="652"/>
      <c r="Z160" s="652"/>
      <c r="AA160" s="652"/>
      <c r="AB160" s="652"/>
      <c r="AC160" s="652"/>
      <c r="AD160" s="652"/>
      <c r="AE160" s="652"/>
      <c r="AF160" s="652"/>
      <c r="AG160" s="652"/>
      <c r="AH160" s="652"/>
      <c r="AI160" s="652"/>
      <c r="AJ160" s="652"/>
      <c r="AK160" s="652"/>
    </row>
    <row r="161" spans="1:37">
      <c r="A161" s="652"/>
      <c r="B161" s="652"/>
      <c r="C161" s="652"/>
      <c r="D161" s="652"/>
      <c r="E161" s="652"/>
      <c r="F161" s="652"/>
      <c r="G161" s="652"/>
      <c r="H161" s="652"/>
      <c r="I161" s="652"/>
      <c r="J161" s="652"/>
      <c r="K161" s="652"/>
      <c r="L161" s="652"/>
      <c r="M161" s="652"/>
      <c r="N161" s="652"/>
      <c r="O161" s="652"/>
      <c r="P161" s="652"/>
      <c r="Q161" s="652"/>
      <c r="R161" s="652"/>
      <c r="S161" s="652"/>
      <c r="T161" s="652"/>
      <c r="U161" s="652"/>
      <c r="V161" s="652"/>
      <c r="W161" s="652"/>
      <c r="X161" s="652"/>
      <c r="Y161" s="652"/>
      <c r="Z161" s="652"/>
      <c r="AA161" s="652"/>
      <c r="AB161" s="652"/>
      <c r="AC161" s="652"/>
      <c r="AD161" s="652"/>
      <c r="AE161" s="652"/>
      <c r="AF161" s="652"/>
      <c r="AG161" s="652"/>
      <c r="AH161" s="652"/>
      <c r="AI161" s="652"/>
      <c r="AJ161" s="652"/>
      <c r="AK161" s="652"/>
    </row>
    <row r="162" spans="1:37">
      <c r="A162" s="652"/>
      <c r="B162" s="652"/>
      <c r="C162" s="652"/>
      <c r="D162" s="652"/>
      <c r="E162" s="652"/>
      <c r="F162" s="652"/>
      <c r="G162" s="652"/>
      <c r="H162" s="652"/>
      <c r="I162" s="652"/>
      <c r="J162" s="652"/>
      <c r="K162" s="652"/>
      <c r="L162" s="652"/>
      <c r="M162" s="652"/>
      <c r="N162" s="652"/>
      <c r="O162" s="652"/>
      <c r="P162" s="652"/>
      <c r="Q162" s="652"/>
      <c r="R162" s="652"/>
      <c r="S162" s="652"/>
      <c r="T162" s="652"/>
      <c r="U162" s="652"/>
      <c r="V162" s="652"/>
      <c r="W162" s="652"/>
      <c r="X162" s="652"/>
      <c r="Y162" s="652"/>
      <c r="Z162" s="652"/>
      <c r="AA162" s="652"/>
      <c r="AB162" s="652"/>
      <c r="AC162" s="652"/>
      <c r="AD162" s="652"/>
      <c r="AE162" s="652"/>
      <c r="AF162" s="652"/>
      <c r="AG162" s="652"/>
      <c r="AH162" s="652"/>
      <c r="AI162" s="652"/>
      <c r="AJ162" s="652"/>
      <c r="AK162" s="652"/>
    </row>
    <row r="163" spans="1:37">
      <c r="A163" s="652"/>
      <c r="B163" s="652"/>
      <c r="C163" s="652"/>
      <c r="D163" s="652"/>
      <c r="E163" s="652"/>
      <c r="F163" s="652"/>
      <c r="G163" s="652"/>
      <c r="H163" s="652"/>
      <c r="I163" s="652"/>
      <c r="J163" s="652"/>
      <c r="K163" s="652"/>
      <c r="L163" s="652"/>
      <c r="M163" s="652"/>
      <c r="N163" s="652"/>
      <c r="O163" s="652"/>
      <c r="P163" s="652"/>
      <c r="Q163" s="652"/>
      <c r="R163" s="652"/>
      <c r="S163" s="652"/>
      <c r="T163" s="652"/>
      <c r="U163" s="652"/>
      <c r="V163" s="652"/>
      <c r="W163" s="652"/>
      <c r="X163" s="652"/>
      <c r="Y163" s="652"/>
      <c r="Z163" s="652"/>
      <c r="AA163" s="652"/>
      <c r="AB163" s="652"/>
      <c r="AC163" s="652"/>
      <c r="AD163" s="652"/>
      <c r="AE163" s="652"/>
      <c r="AF163" s="652"/>
      <c r="AG163" s="652"/>
      <c r="AH163" s="652"/>
      <c r="AI163" s="652"/>
      <c r="AJ163" s="652"/>
      <c r="AK163" s="652"/>
    </row>
    <row r="164" spans="1:37">
      <c r="A164" s="652"/>
      <c r="B164" s="652"/>
      <c r="C164" s="652"/>
      <c r="D164" s="652"/>
      <c r="E164" s="652"/>
      <c r="F164" s="652"/>
      <c r="G164" s="652"/>
      <c r="H164" s="652"/>
      <c r="I164" s="652"/>
      <c r="J164" s="652"/>
      <c r="K164" s="652"/>
      <c r="L164" s="652"/>
      <c r="M164" s="652"/>
      <c r="N164" s="652"/>
      <c r="O164" s="652"/>
      <c r="P164" s="652"/>
      <c r="Q164" s="652"/>
      <c r="R164" s="652"/>
      <c r="S164" s="652"/>
      <c r="T164" s="652"/>
      <c r="U164" s="652"/>
      <c r="V164" s="652"/>
      <c r="W164" s="652"/>
      <c r="X164" s="652"/>
      <c r="Y164" s="652"/>
      <c r="Z164" s="652"/>
      <c r="AA164" s="652"/>
      <c r="AB164" s="652"/>
      <c r="AC164" s="652"/>
      <c r="AD164" s="652"/>
      <c r="AE164" s="652"/>
      <c r="AF164" s="652"/>
      <c r="AG164" s="652"/>
      <c r="AH164" s="652"/>
      <c r="AI164" s="652"/>
      <c r="AJ164" s="652"/>
      <c r="AK164" s="652"/>
    </row>
    <row r="165" spans="1:37">
      <c r="A165" s="652"/>
      <c r="B165" s="652"/>
      <c r="C165" s="652"/>
      <c r="D165" s="652"/>
      <c r="E165" s="652"/>
      <c r="F165" s="652"/>
      <c r="G165" s="652"/>
      <c r="H165" s="652"/>
      <c r="I165" s="652"/>
      <c r="J165" s="652"/>
      <c r="K165" s="652"/>
      <c r="L165" s="652"/>
      <c r="M165" s="652"/>
      <c r="N165" s="652"/>
      <c r="O165" s="652"/>
      <c r="P165" s="652"/>
      <c r="Q165" s="652"/>
      <c r="R165" s="652"/>
      <c r="S165" s="652"/>
      <c r="T165" s="652"/>
      <c r="U165" s="652"/>
      <c r="V165" s="652"/>
      <c r="W165" s="652"/>
      <c r="X165" s="652"/>
      <c r="Y165" s="652"/>
      <c r="Z165" s="652"/>
      <c r="AA165" s="652"/>
      <c r="AB165" s="652"/>
      <c r="AC165" s="652"/>
      <c r="AD165" s="652"/>
      <c r="AE165" s="652"/>
      <c r="AF165" s="652"/>
      <c r="AG165" s="652"/>
      <c r="AH165" s="652"/>
      <c r="AI165" s="652"/>
      <c r="AJ165" s="652"/>
      <c r="AK165" s="652"/>
    </row>
    <row r="166" spans="1:37">
      <c r="A166" s="652"/>
      <c r="B166" s="652"/>
      <c r="C166" s="652"/>
      <c r="D166" s="652"/>
      <c r="E166" s="652"/>
      <c r="F166" s="652"/>
      <c r="G166" s="652"/>
      <c r="H166" s="652"/>
      <c r="I166" s="652"/>
      <c r="J166" s="652"/>
      <c r="K166" s="652"/>
      <c r="L166" s="652"/>
      <c r="M166" s="652"/>
      <c r="N166" s="652"/>
      <c r="O166" s="652"/>
      <c r="P166" s="652"/>
      <c r="Q166" s="652"/>
      <c r="R166" s="652"/>
      <c r="S166" s="652"/>
      <c r="T166" s="652"/>
      <c r="U166" s="652"/>
      <c r="V166" s="652"/>
      <c r="W166" s="652"/>
      <c r="X166" s="652"/>
      <c r="Y166" s="652"/>
      <c r="Z166" s="652"/>
      <c r="AA166" s="652"/>
      <c r="AB166" s="652"/>
      <c r="AC166" s="652"/>
      <c r="AD166" s="652"/>
      <c r="AE166" s="652"/>
      <c r="AF166" s="652"/>
      <c r="AG166" s="652"/>
      <c r="AH166" s="652"/>
      <c r="AI166" s="652"/>
      <c r="AJ166" s="652"/>
      <c r="AK166" s="652"/>
    </row>
    <row r="167" spans="1:37">
      <c r="A167" s="652"/>
      <c r="B167" s="652"/>
      <c r="C167" s="652"/>
      <c r="D167" s="652"/>
      <c r="E167" s="652"/>
      <c r="F167" s="652"/>
      <c r="G167" s="652"/>
      <c r="H167" s="652"/>
      <c r="I167" s="652"/>
      <c r="J167" s="652"/>
      <c r="K167" s="652"/>
      <c r="L167" s="652"/>
      <c r="M167" s="652"/>
      <c r="N167" s="652"/>
      <c r="O167" s="652"/>
      <c r="P167" s="652"/>
      <c r="Q167" s="652"/>
      <c r="R167" s="652"/>
      <c r="S167" s="652"/>
      <c r="T167" s="652"/>
      <c r="U167" s="652"/>
      <c r="V167" s="652"/>
      <c r="W167" s="652"/>
      <c r="X167" s="652"/>
      <c r="Y167" s="652"/>
      <c r="Z167" s="652"/>
      <c r="AA167" s="652"/>
      <c r="AB167" s="652"/>
      <c r="AC167" s="652"/>
      <c r="AD167" s="652"/>
      <c r="AE167" s="652"/>
      <c r="AF167" s="652"/>
      <c r="AG167" s="652"/>
      <c r="AH167" s="652"/>
      <c r="AI167" s="652"/>
      <c r="AJ167" s="652"/>
      <c r="AK167" s="652"/>
    </row>
    <row r="168" spans="1:37">
      <c r="A168" s="652"/>
      <c r="B168" s="652"/>
      <c r="C168" s="652"/>
      <c r="D168" s="652"/>
      <c r="E168" s="652"/>
      <c r="F168" s="652"/>
      <c r="G168" s="652"/>
      <c r="H168" s="652"/>
      <c r="I168" s="652"/>
      <c r="J168" s="652"/>
      <c r="K168" s="652"/>
      <c r="L168" s="652"/>
      <c r="M168" s="652"/>
      <c r="N168" s="652"/>
      <c r="O168" s="652"/>
      <c r="P168" s="652"/>
      <c r="Q168" s="652"/>
      <c r="R168" s="652"/>
      <c r="S168" s="652"/>
      <c r="T168" s="652"/>
      <c r="U168" s="652"/>
      <c r="V168" s="652"/>
      <c r="W168" s="652"/>
      <c r="X168" s="652"/>
      <c r="Y168" s="652"/>
      <c r="Z168" s="652"/>
      <c r="AA168" s="652"/>
      <c r="AB168" s="652"/>
      <c r="AC168" s="652"/>
      <c r="AD168" s="652"/>
      <c r="AE168" s="652"/>
      <c r="AF168" s="652"/>
      <c r="AG168" s="652"/>
      <c r="AH168" s="652"/>
      <c r="AI168" s="652"/>
      <c r="AJ168" s="652"/>
      <c r="AK168" s="652"/>
    </row>
    <row r="169" spans="1:37">
      <c r="A169" s="652"/>
      <c r="B169" s="652"/>
      <c r="C169" s="652"/>
      <c r="D169" s="652"/>
      <c r="E169" s="652"/>
      <c r="F169" s="652"/>
      <c r="G169" s="652"/>
      <c r="H169" s="652"/>
      <c r="I169" s="652"/>
      <c r="J169" s="652"/>
      <c r="K169" s="652"/>
      <c r="L169" s="652"/>
      <c r="M169" s="652"/>
      <c r="N169" s="652"/>
      <c r="O169" s="652"/>
      <c r="P169" s="652"/>
      <c r="Q169" s="652"/>
      <c r="R169" s="652"/>
      <c r="S169" s="652"/>
      <c r="T169" s="652"/>
      <c r="U169" s="652"/>
      <c r="V169" s="652"/>
      <c r="W169" s="652"/>
      <c r="X169" s="652"/>
      <c r="Y169" s="652"/>
      <c r="Z169" s="652"/>
      <c r="AA169" s="652"/>
      <c r="AB169" s="652"/>
      <c r="AC169" s="652"/>
      <c r="AD169" s="652"/>
      <c r="AE169" s="652"/>
      <c r="AF169" s="652"/>
      <c r="AG169" s="652"/>
      <c r="AH169" s="652"/>
      <c r="AI169" s="652"/>
      <c r="AJ169" s="652"/>
      <c r="AK169" s="652"/>
    </row>
    <row r="170" spans="1:37">
      <c r="A170" s="652"/>
      <c r="B170" s="652"/>
      <c r="C170" s="652"/>
      <c r="D170" s="652"/>
      <c r="E170" s="652"/>
      <c r="F170" s="652"/>
      <c r="G170" s="652"/>
      <c r="H170" s="652"/>
      <c r="I170" s="652"/>
      <c r="J170" s="652"/>
      <c r="K170" s="652"/>
      <c r="L170" s="652"/>
      <c r="M170" s="652"/>
      <c r="N170" s="652"/>
      <c r="O170" s="652"/>
      <c r="P170" s="652"/>
      <c r="Q170" s="652"/>
      <c r="R170" s="652"/>
      <c r="S170" s="652"/>
      <c r="T170" s="652"/>
      <c r="U170" s="652"/>
      <c r="V170" s="652"/>
      <c r="W170" s="652"/>
      <c r="X170" s="652"/>
      <c r="Y170" s="652"/>
      <c r="Z170" s="652"/>
      <c r="AA170" s="652"/>
      <c r="AB170" s="652"/>
      <c r="AC170" s="652"/>
      <c r="AD170" s="652"/>
      <c r="AE170" s="652"/>
      <c r="AF170" s="652"/>
      <c r="AG170" s="652"/>
      <c r="AH170" s="652"/>
      <c r="AI170" s="652"/>
      <c r="AJ170" s="652"/>
      <c r="AK170" s="652"/>
    </row>
    <row r="171" spans="1:37">
      <c r="A171" s="652"/>
      <c r="B171" s="652"/>
      <c r="C171" s="652"/>
      <c r="D171" s="652"/>
      <c r="E171" s="652"/>
      <c r="F171" s="652"/>
      <c r="G171" s="652"/>
      <c r="H171" s="652"/>
      <c r="I171" s="652"/>
      <c r="J171" s="652"/>
      <c r="K171" s="652"/>
      <c r="L171" s="652"/>
      <c r="M171" s="652"/>
      <c r="N171" s="652"/>
      <c r="O171" s="652"/>
      <c r="P171" s="652"/>
      <c r="Q171" s="652"/>
      <c r="R171" s="652"/>
      <c r="S171" s="652"/>
      <c r="T171" s="652"/>
      <c r="U171" s="652"/>
      <c r="V171" s="652"/>
      <c r="W171" s="652"/>
      <c r="X171" s="652"/>
      <c r="Y171" s="652"/>
      <c r="Z171" s="652"/>
      <c r="AA171" s="652"/>
      <c r="AB171" s="652"/>
      <c r="AC171" s="652"/>
      <c r="AD171" s="652"/>
      <c r="AE171" s="652"/>
      <c r="AF171" s="652"/>
      <c r="AG171" s="652"/>
      <c r="AH171" s="652"/>
      <c r="AI171" s="652"/>
      <c r="AJ171" s="652"/>
      <c r="AK171" s="652"/>
    </row>
    <row r="172" spans="1:37">
      <c r="A172" s="652"/>
      <c r="B172" s="652"/>
      <c r="C172" s="652"/>
      <c r="D172" s="652"/>
      <c r="E172" s="652"/>
      <c r="F172" s="652"/>
      <c r="G172" s="652"/>
      <c r="H172" s="652"/>
      <c r="I172" s="652"/>
      <c r="J172" s="652"/>
      <c r="K172" s="652"/>
      <c r="L172" s="652"/>
      <c r="M172" s="652"/>
      <c r="N172" s="652"/>
      <c r="O172" s="652"/>
      <c r="P172" s="652"/>
      <c r="Q172" s="652"/>
      <c r="R172" s="652"/>
      <c r="S172" s="652"/>
      <c r="T172" s="652"/>
      <c r="U172" s="652"/>
      <c r="V172" s="652"/>
      <c r="W172" s="652"/>
      <c r="X172" s="652"/>
      <c r="Y172" s="652"/>
      <c r="Z172" s="652"/>
      <c r="AA172" s="652"/>
      <c r="AB172" s="652"/>
      <c r="AC172" s="652"/>
      <c r="AD172" s="652"/>
      <c r="AE172" s="652"/>
      <c r="AF172" s="652"/>
      <c r="AG172" s="652"/>
      <c r="AH172" s="652"/>
      <c r="AI172" s="652"/>
      <c r="AJ172" s="652"/>
      <c r="AK172" s="652"/>
    </row>
    <row r="173" spans="1:37">
      <c r="A173" s="652"/>
      <c r="B173" s="652"/>
      <c r="C173" s="652"/>
      <c r="D173" s="652"/>
      <c r="E173" s="652"/>
      <c r="F173" s="652"/>
      <c r="G173" s="652"/>
      <c r="H173" s="652"/>
      <c r="I173" s="652"/>
      <c r="J173" s="652"/>
      <c r="K173" s="652"/>
      <c r="L173" s="652"/>
      <c r="M173" s="652"/>
      <c r="N173" s="652"/>
      <c r="O173" s="652"/>
      <c r="P173" s="652"/>
      <c r="Q173" s="652"/>
      <c r="R173" s="652"/>
      <c r="S173" s="652"/>
      <c r="T173" s="652"/>
      <c r="U173" s="652"/>
      <c r="V173" s="652"/>
      <c r="W173" s="652"/>
      <c r="X173" s="652"/>
      <c r="Y173" s="652"/>
      <c r="Z173" s="652"/>
      <c r="AA173" s="652"/>
      <c r="AB173" s="652"/>
      <c r="AC173" s="652"/>
      <c r="AD173" s="652"/>
      <c r="AE173" s="652"/>
      <c r="AF173" s="652"/>
      <c r="AG173" s="652"/>
      <c r="AH173" s="652"/>
      <c r="AI173" s="652"/>
      <c r="AJ173" s="652"/>
      <c r="AK173" s="652"/>
    </row>
    <row r="174" spans="1:37">
      <c r="A174" s="652"/>
      <c r="B174" s="652"/>
      <c r="C174" s="652"/>
      <c r="D174" s="652"/>
      <c r="E174" s="652"/>
      <c r="F174" s="652"/>
      <c r="G174" s="652"/>
      <c r="H174" s="652"/>
      <c r="I174" s="652"/>
      <c r="J174" s="652"/>
      <c r="K174" s="652"/>
      <c r="L174" s="652"/>
      <c r="M174" s="652"/>
      <c r="N174" s="652"/>
      <c r="O174" s="652"/>
      <c r="P174" s="652"/>
      <c r="Q174" s="652"/>
      <c r="R174" s="652"/>
      <c r="S174" s="652"/>
      <c r="T174" s="652"/>
      <c r="U174" s="652"/>
      <c r="V174" s="652"/>
      <c r="W174" s="652"/>
      <c r="X174" s="652"/>
      <c r="Y174" s="652"/>
      <c r="Z174" s="652"/>
      <c r="AA174" s="652"/>
      <c r="AB174" s="652"/>
      <c r="AC174" s="652"/>
      <c r="AD174" s="652"/>
      <c r="AE174" s="652"/>
      <c r="AF174" s="652"/>
      <c r="AG174" s="652"/>
      <c r="AH174" s="652"/>
      <c r="AI174" s="652"/>
      <c r="AJ174" s="652"/>
      <c r="AK174" s="652"/>
    </row>
    <row r="175" spans="1:37">
      <c r="A175" s="652"/>
      <c r="B175" s="652"/>
      <c r="C175" s="652"/>
      <c r="D175" s="652"/>
      <c r="E175" s="652"/>
      <c r="F175" s="652"/>
      <c r="G175" s="652"/>
      <c r="H175" s="652"/>
      <c r="I175" s="652"/>
      <c r="J175" s="652"/>
      <c r="K175" s="652"/>
      <c r="L175" s="652"/>
      <c r="M175" s="652"/>
      <c r="N175" s="652"/>
      <c r="O175" s="652"/>
      <c r="P175" s="652"/>
      <c r="Q175" s="652"/>
      <c r="R175" s="652"/>
      <c r="S175" s="652"/>
      <c r="T175" s="652"/>
      <c r="U175" s="652"/>
      <c r="V175" s="652"/>
      <c r="W175" s="652"/>
      <c r="X175" s="652"/>
      <c r="Y175" s="652"/>
      <c r="Z175" s="652"/>
      <c r="AA175" s="652"/>
      <c r="AB175" s="652"/>
      <c r="AC175" s="652"/>
      <c r="AD175" s="652"/>
      <c r="AE175" s="652"/>
      <c r="AF175" s="652"/>
      <c r="AG175" s="652"/>
      <c r="AH175" s="652"/>
      <c r="AI175" s="652"/>
      <c r="AJ175" s="652"/>
      <c r="AK175" s="652"/>
    </row>
    <row r="176" spans="1:37">
      <c r="A176" s="652"/>
      <c r="B176" s="652"/>
      <c r="C176" s="652"/>
      <c r="D176" s="652"/>
      <c r="E176" s="652"/>
      <c r="F176" s="652"/>
      <c r="G176" s="652"/>
      <c r="H176" s="652"/>
      <c r="I176" s="652"/>
      <c r="J176" s="652"/>
      <c r="K176" s="652"/>
      <c r="L176" s="652"/>
      <c r="M176" s="652"/>
      <c r="N176" s="652"/>
      <c r="O176" s="652"/>
      <c r="P176" s="652"/>
      <c r="Q176" s="652"/>
      <c r="R176" s="652"/>
      <c r="S176" s="652"/>
      <c r="T176" s="652"/>
      <c r="U176" s="652"/>
      <c r="V176" s="652"/>
      <c r="W176" s="652"/>
      <c r="X176" s="652"/>
      <c r="Y176" s="652"/>
      <c r="Z176" s="652"/>
      <c r="AA176" s="652"/>
      <c r="AB176" s="652"/>
      <c r="AC176" s="652"/>
      <c r="AD176" s="652"/>
      <c r="AE176" s="652"/>
      <c r="AF176" s="652"/>
      <c r="AG176" s="652"/>
      <c r="AH176" s="652"/>
      <c r="AI176" s="652"/>
      <c r="AJ176" s="652"/>
      <c r="AK176" s="652"/>
    </row>
    <row r="177" spans="1:37">
      <c r="A177" s="652"/>
      <c r="B177" s="652"/>
      <c r="C177" s="652"/>
      <c r="D177" s="652"/>
      <c r="E177" s="652"/>
      <c r="F177" s="652"/>
      <c r="G177" s="652"/>
      <c r="H177" s="652"/>
      <c r="I177" s="652"/>
      <c r="J177" s="652"/>
      <c r="K177" s="652"/>
      <c r="L177" s="652"/>
      <c r="M177" s="652"/>
      <c r="N177" s="652"/>
      <c r="O177" s="652"/>
      <c r="P177" s="652"/>
      <c r="Q177" s="652"/>
      <c r="R177" s="652"/>
      <c r="S177" s="652"/>
      <c r="T177" s="652"/>
      <c r="U177" s="652"/>
      <c r="V177" s="652"/>
      <c r="W177" s="652"/>
      <c r="X177" s="652"/>
      <c r="Y177" s="652"/>
      <c r="Z177" s="652"/>
      <c r="AA177" s="652"/>
      <c r="AB177" s="652"/>
      <c r="AC177" s="652"/>
      <c r="AD177" s="652"/>
      <c r="AE177" s="652"/>
      <c r="AF177" s="652"/>
      <c r="AG177" s="652"/>
      <c r="AH177" s="652"/>
      <c r="AI177" s="652"/>
      <c r="AJ177" s="652"/>
      <c r="AK177" s="652"/>
    </row>
    <row r="178" spans="1:37">
      <c r="A178" s="652"/>
      <c r="B178" s="652"/>
      <c r="C178" s="652"/>
      <c r="D178" s="652"/>
      <c r="E178" s="652"/>
      <c r="F178" s="652"/>
      <c r="G178" s="652"/>
      <c r="H178" s="652"/>
      <c r="I178" s="652"/>
      <c r="J178" s="652"/>
      <c r="K178" s="652"/>
      <c r="L178" s="652"/>
      <c r="M178" s="652"/>
      <c r="N178" s="652"/>
      <c r="O178" s="652"/>
      <c r="P178" s="652"/>
      <c r="Q178" s="652"/>
      <c r="R178" s="652"/>
      <c r="S178" s="652"/>
      <c r="T178" s="652"/>
      <c r="U178" s="652"/>
      <c r="V178" s="652"/>
      <c r="W178" s="652"/>
      <c r="X178" s="652"/>
      <c r="Y178" s="652"/>
      <c r="Z178" s="652"/>
      <c r="AA178" s="652"/>
      <c r="AB178" s="652"/>
      <c r="AC178" s="652"/>
      <c r="AD178" s="652"/>
      <c r="AE178" s="652"/>
      <c r="AF178" s="652"/>
      <c r="AG178" s="652"/>
      <c r="AH178" s="652"/>
      <c r="AI178" s="652"/>
      <c r="AJ178" s="652"/>
      <c r="AK178" s="652"/>
    </row>
    <row r="179" spans="1:37">
      <c r="A179" s="652"/>
      <c r="B179" s="652"/>
      <c r="C179" s="652"/>
      <c r="D179" s="652"/>
      <c r="E179" s="652"/>
      <c r="F179" s="652"/>
      <c r="G179" s="652"/>
      <c r="H179" s="652"/>
      <c r="I179" s="652"/>
      <c r="J179" s="652"/>
      <c r="K179" s="652"/>
      <c r="L179" s="652"/>
      <c r="M179" s="652"/>
      <c r="N179" s="652"/>
      <c r="O179" s="652"/>
      <c r="P179" s="652"/>
      <c r="Q179" s="652"/>
      <c r="R179" s="652"/>
      <c r="S179" s="652"/>
      <c r="T179" s="652"/>
      <c r="U179" s="652"/>
      <c r="V179" s="652"/>
      <c r="W179" s="652"/>
      <c r="X179" s="652"/>
      <c r="Y179" s="652"/>
      <c r="Z179" s="652"/>
      <c r="AA179" s="652"/>
      <c r="AB179" s="652"/>
      <c r="AC179" s="652"/>
      <c r="AD179" s="652"/>
      <c r="AE179" s="652"/>
      <c r="AF179" s="652"/>
      <c r="AG179" s="652"/>
      <c r="AH179" s="652"/>
      <c r="AI179" s="652"/>
      <c r="AJ179" s="652"/>
      <c r="AK179" s="652"/>
    </row>
    <row r="180" spans="1:37">
      <c r="A180" s="652"/>
      <c r="B180" s="652"/>
      <c r="C180" s="652"/>
      <c r="D180" s="652"/>
      <c r="E180" s="652"/>
      <c r="F180" s="652"/>
      <c r="G180" s="652"/>
      <c r="H180" s="652"/>
      <c r="I180" s="652"/>
      <c r="J180" s="652"/>
      <c r="K180" s="652"/>
      <c r="L180" s="652"/>
      <c r="M180" s="652"/>
      <c r="N180" s="652"/>
      <c r="O180" s="652"/>
      <c r="P180" s="652"/>
      <c r="Q180" s="652"/>
      <c r="R180" s="652"/>
      <c r="S180" s="652"/>
      <c r="T180" s="652"/>
      <c r="U180" s="652"/>
      <c r="V180" s="652"/>
      <c r="W180" s="652"/>
      <c r="X180" s="652"/>
      <c r="Y180" s="652"/>
      <c r="Z180" s="652"/>
      <c r="AA180" s="652"/>
      <c r="AB180" s="652"/>
      <c r="AC180" s="652"/>
      <c r="AD180" s="652"/>
      <c r="AE180" s="652"/>
      <c r="AF180" s="652"/>
      <c r="AG180" s="652"/>
      <c r="AH180" s="652"/>
      <c r="AI180" s="652"/>
      <c r="AJ180" s="652"/>
      <c r="AK180" s="652"/>
    </row>
    <row r="181" spans="1:37">
      <c r="A181" s="652"/>
      <c r="B181" s="652"/>
      <c r="C181" s="652"/>
      <c r="D181" s="652"/>
      <c r="E181" s="652"/>
      <c r="F181" s="652"/>
      <c r="G181" s="652"/>
      <c r="H181" s="652"/>
      <c r="I181" s="652"/>
      <c r="J181" s="652"/>
      <c r="K181" s="652"/>
      <c r="L181" s="652"/>
      <c r="M181" s="652"/>
      <c r="N181" s="652"/>
      <c r="O181" s="652"/>
      <c r="P181" s="652"/>
      <c r="Q181" s="652"/>
      <c r="R181" s="652"/>
      <c r="S181" s="652"/>
      <c r="T181" s="652"/>
      <c r="U181" s="652"/>
      <c r="V181" s="652"/>
      <c r="W181" s="652"/>
      <c r="X181" s="652"/>
      <c r="Y181" s="652"/>
      <c r="Z181" s="652"/>
      <c r="AA181" s="652"/>
      <c r="AB181" s="652"/>
      <c r="AC181" s="652"/>
      <c r="AD181" s="652"/>
      <c r="AE181" s="652"/>
      <c r="AF181" s="652"/>
      <c r="AG181" s="652"/>
      <c r="AH181" s="652"/>
      <c r="AI181" s="652"/>
      <c r="AJ181" s="652"/>
      <c r="AK181" s="652"/>
    </row>
    <row r="182" spans="1:37">
      <c r="A182" s="652"/>
      <c r="B182" s="652"/>
      <c r="C182" s="652"/>
      <c r="D182" s="652"/>
      <c r="E182" s="652"/>
      <c r="F182" s="652"/>
      <c r="G182" s="652"/>
      <c r="H182" s="652"/>
      <c r="I182" s="652"/>
      <c r="J182" s="652"/>
      <c r="K182" s="652"/>
      <c r="L182" s="652"/>
      <c r="M182" s="652"/>
      <c r="N182" s="652"/>
      <c r="O182" s="652"/>
      <c r="P182" s="652"/>
      <c r="Q182" s="652"/>
      <c r="R182" s="652"/>
      <c r="S182" s="652"/>
      <c r="T182" s="652"/>
      <c r="U182" s="652"/>
      <c r="V182" s="652"/>
      <c r="W182" s="652"/>
      <c r="X182" s="652"/>
      <c r="Y182" s="652"/>
      <c r="Z182" s="652"/>
      <c r="AA182" s="652"/>
      <c r="AB182" s="652"/>
      <c r="AC182" s="652"/>
      <c r="AD182" s="652"/>
      <c r="AE182" s="652"/>
      <c r="AF182" s="652"/>
      <c r="AG182" s="652"/>
      <c r="AH182" s="652"/>
      <c r="AI182" s="652"/>
      <c r="AJ182" s="652"/>
      <c r="AK182" s="652"/>
    </row>
    <row r="183" spans="1:37">
      <c r="A183" s="652"/>
      <c r="B183" s="652"/>
      <c r="C183" s="652"/>
      <c r="D183" s="652"/>
      <c r="E183" s="652"/>
      <c r="F183" s="652"/>
      <c r="G183" s="652"/>
      <c r="H183" s="652"/>
      <c r="I183" s="652"/>
      <c r="J183" s="652"/>
      <c r="K183" s="652"/>
      <c r="L183" s="652"/>
      <c r="M183" s="652"/>
      <c r="N183" s="652"/>
      <c r="O183" s="652"/>
      <c r="P183" s="652"/>
      <c r="Q183" s="652"/>
      <c r="R183" s="652"/>
      <c r="S183" s="652"/>
      <c r="T183" s="652"/>
      <c r="U183" s="652"/>
      <c r="V183" s="652"/>
      <c r="W183" s="652"/>
      <c r="X183" s="652"/>
      <c r="Y183" s="652"/>
      <c r="Z183" s="652"/>
      <c r="AA183" s="652"/>
      <c r="AB183" s="652"/>
      <c r="AC183" s="652"/>
      <c r="AD183" s="652"/>
      <c r="AE183" s="652"/>
      <c r="AF183" s="652"/>
      <c r="AG183" s="652"/>
      <c r="AH183" s="652"/>
      <c r="AI183" s="652"/>
      <c r="AJ183" s="652"/>
      <c r="AK183" s="652"/>
    </row>
    <row r="184" spans="1:37">
      <c r="A184" s="652"/>
      <c r="B184" s="652"/>
      <c r="C184" s="652"/>
      <c r="D184" s="652"/>
      <c r="E184" s="652"/>
      <c r="F184" s="652"/>
      <c r="G184" s="652"/>
      <c r="H184" s="652"/>
      <c r="I184" s="652"/>
      <c r="J184" s="652"/>
      <c r="K184" s="652"/>
      <c r="L184" s="652"/>
      <c r="M184" s="652"/>
      <c r="N184" s="652"/>
      <c r="O184" s="652"/>
      <c r="P184" s="652"/>
      <c r="Q184" s="652"/>
      <c r="R184" s="652"/>
      <c r="S184" s="652"/>
      <c r="T184" s="652"/>
      <c r="U184" s="652"/>
      <c r="V184" s="652"/>
      <c r="W184" s="652"/>
      <c r="X184" s="652"/>
      <c r="Y184" s="652"/>
      <c r="Z184" s="652"/>
      <c r="AA184" s="652"/>
      <c r="AB184" s="652"/>
      <c r="AC184" s="652"/>
      <c r="AD184" s="652"/>
      <c r="AE184" s="652"/>
      <c r="AF184" s="652"/>
      <c r="AG184" s="652"/>
      <c r="AH184" s="652"/>
      <c r="AI184" s="652"/>
      <c r="AJ184" s="652"/>
      <c r="AK184" s="652"/>
    </row>
    <row r="185" spans="1:37">
      <c r="A185" s="652"/>
      <c r="B185" s="652"/>
      <c r="C185" s="652"/>
      <c r="D185" s="652"/>
      <c r="E185" s="652"/>
      <c r="F185" s="652"/>
      <c r="G185" s="652"/>
      <c r="H185" s="652"/>
      <c r="I185" s="652"/>
      <c r="J185" s="652"/>
      <c r="K185" s="652"/>
      <c r="L185" s="652"/>
      <c r="M185" s="652"/>
      <c r="N185" s="652"/>
      <c r="O185" s="652"/>
      <c r="P185" s="652"/>
      <c r="Q185" s="652"/>
      <c r="R185" s="652"/>
      <c r="S185" s="652"/>
      <c r="T185" s="652"/>
      <c r="U185" s="652"/>
      <c r="V185" s="652"/>
      <c r="W185" s="652"/>
      <c r="X185" s="652"/>
      <c r="Y185" s="652"/>
      <c r="Z185" s="652"/>
      <c r="AA185" s="652"/>
      <c r="AB185" s="652"/>
      <c r="AC185" s="652"/>
      <c r="AD185" s="652"/>
      <c r="AE185" s="652"/>
      <c r="AF185" s="652"/>
      <c r="AG185" s="652"/>
      <c r="AH185" s="652"/>
      <c r="AI185" s="652"/>
      <c r="AJ185" s="652"/>
      <c r="AK185" s="652"/>
    </row>
    <row r="186" spans="1:37">
      <c r="A186" s="652"/>
      <c r="B186" s="652"/>
      <c r="C186" s="652"/>
      <c r="D186" s="652"/>
      <c r="E186" s="652"/>
      <c r="F186" s="652"/>
      <c r="G186" s="652"/>
      <c r="H186" s="652"/>
      <c r="I186" s="652"/>
      <c r="J186" s="652"/>
      <c r="K186" s="652"/>
      <c r="L186" s="652"/>
      <c r="M186" s="652"/>
      <c r="N186" s="652"/>
      <c r="O186" s="652"/>
      <c r="P186" s="652"/>
      <c r="Q186" s="652"/>
      <c r="R186" s="652"/>
      <c r="S186" s="652"/>
      <c r="T186" s="652"/>
      <c r="U186" s="652"/>
      <c r="V186" s="652"/>
      <c r="W186" s="652"/>
      <c r="X186" s="652"/>
      <c r="Y186" s="652"/>
      <c r="Z186" s="652"/>
      <c r="AA186" s="652"/>
      <c r="AB186" s="652"/>
      <c r="AC186" s="652"/>
      <c r="AD186" s="652"/>
      <c r="AE186" s="652"/>
      <c r="AF186" s="652"/>
      <c r="AG186" s="652"/>
      <c r="AH186" s="652"/>
      <c r="AI186" s="652"/>
      <c r="AJ186" s="652"/>
      <c r="AK186" s="652"/>
    </row>
    <row r="187" spans="1:37">
      <c r="A187" s="652"/>
      <c r="B187" s="652"/>
      <c r="C187" s="652"/>
      <c r="D187" s="652"/>
      <c r="E187" s="652"/>
      <c r="F187" s="652"/>
      <c r="G187" s="652"/>
      <c r="H187" s="652"/>
      <c r="I187" s="652"/>
      <c r="J187" s="652"/>
      <c r="K187" s="652"/>
      <c r="L187" s="652"/>
      <c r="M187" s="652"/>
      <c r="N187" s="652"/>
      <c r="O187" s="652"/>
      <c r="P187" s="652"/>
      <c r="Q187" s="652"/>
      <c r="R187" s="652"/>
      <c r="S187" s="652"/>
      <c r="T187" s="652"/>
      <c r="U187" s="652"/>
      <c r="V187" s="652"/>
      <c r="W187" s="652"/>
      <c r="X187" s="652"/>
      <c r="Y187" s="652"/>
      <c r="Z187" s="652"/>
      <c r="AA187" s="652"/>
      <c r="AB187" s="652"/>
      <c r="AC187" s="652"/>
      <c r="AD187" s="652"/>
      <c r="AE187" s="652"/>
      <c r="AF187" s="652"/>
      <c r="AG187" s="652"/>
      <c r="AH187" s="652"/>
      <c r="AI187" s="652"/>
      <c r="AJ187" s="652"/>
      <c r="AK187" s="652"/>
    </row>
    <row r="188" spans="1:37">
      <c r="A188" s="652"/>
      <c r="B188" s="652"/>
      <c r="C188" s="652"/>
      <c r="D188" s="652"/>
      <c r="E188" s="652"/>
      <c r="F188" s="652"/>
      <c r="G188" s="652"/>
      <c r="H188" s="652"/>
      <c r="I188" s="652"/>
      <c r="J188" s="652"/>
      <c r="K188" s="652"/>
      <c r="L188" s="652"/>
      <c r="M188" s="652"/>
      <c r="N188" s="652"/>
      <c r="O188" s="652"/>
      <c r="P188" s="652"/>
      <c r="Q188" s="652"/>
      <c r="R188" s="652"/>
      <c r="S188" s="652"/>
      <c r="T188" s="652"/>
      <c r="U188" s="652"/>
      <c r="V188" s="652"/>
      <c r="W188" s="652"/>
      <c r="X188" s="652"/>
      <c r="Y188" s="652"/>
      <c r="Z188" s="652"/>
      <c r="AA188" s="652"/>
      <c r="AB188" s="652"/>
      <c r="AC188" s="652"/>
      <c r="AD188" s="652"/>
      <c r="AE188" s="652"/>
      <c r="AF188" s="652"/>
      <c r="AG188" s="652"/>
      <c r="AH188" s="652"/>
      <c r="AI188" s="652"/>
      <c r="AJ188" s="652"/>
      <c r="AK188" s="652"/>
    </row>
    <row r="189" spans="1:37">
      <c r="A189" s="652"/>
      <c r="B189" s="652"/>
      <c r="C189" s="652"/>
      <c r="D189" s="652"/>
      <c r="E189" s="652"/>
      <c r="F189" s="652"/>
      <c r="G189" s="652"/>
      <c r="H189" s="652"/>
      <c r="I189" s="652"/>
      <c r="J189" s="652"/>
      <c r="K189" s="652"/>
      <c r="L189" s="652"/>
      <c r="M189" s="652"/>
      <c r="N189" s="652"/>
      <c r="O189" s="652"/>
      <c r="P189" s="652"/>
      <c r="Q189" s="652"/>
      <c r="R189" s="652"/>
      <c r="S189" s="652"/>
      <c r="T189" s="652"/>
      <c r="U189" s="652"/>
      <c r="V189" s="652"/>
      <c r="W189" s="652"/>
      <c r="X189" s="652"/>
      <c r="Y189" s="652"/>
      <c r="Z189" s="652"/>
      <c r="AA189" s="652"/>
      <c r="AB189" s="652"/>
      <c r="AC189" s="652"/>
      <c r="AD189" s="652"/>
      <c r="AE189" s="652"/>
      <c r="AF189" s="652"/>
      <c r="AG189" s="652"/>
      <c r="AH189" s="652"/>
      <c r="AI189" s="652"/>
      <c r="AJ189" s="652"/>
      <c r="AK189" s="652"/>
    </row>
    <row r="190" spans="1:37">
      <c r="A190" s="652"/>
      <c r="B190" s="652"/>
      <c r="C190" s="652"/>
      <c r="D190" s="652"/>
      <c r="E190" s="652"/>
      <c r="F190" s="652"/>
      <c r="G190" s="652"/>
      <c r="H190" s="652"/>
      <c r="I190" s="652"/>
      <c r="J190" s="652"/>
      <c r="K190" s="652"/>
      <c r="L190" s="652"/>
      <c r="M190" s="652"/>
      <c r="N190" s="652"/>
      <c r="O190" s="652"/>
      <c r="P190" s="652"/>
      <c r="Q190" s="652"/>
      <c r="R190" s="652"/>
      <c r="S190" s="652"/>
      <c r="T190" s="652"/>
      <c r="U190" s="652"/>
      <c r="V190" s="652"/>
      <c r="W190" s="652"/>
      <c r="X190" s="652"/>
      <c r="Y190" s="652"/>
      <c r="Z190" s="652"/>
      <c r="AA190" s="652"/>
      <c r="AB190" s="652"/>
      <c r="AC190" s="652"/>
      <c r="AD190" s="652"/>
      <c r="AE190" s="652"/>
      <c r="AF190" s="652"/>
      <c r="AG190" s="652"/>
      <c r="AH190" s="652"/>
      <c r="AI190" s="652"/>
      <c r="AJ190" s="652"/>
      <c r="AK190" s="652"/>
    </row>
    <row r="191" spans="1:37">
      <c r="A191" s="652"/>
      <c r="B191" s="652"/>
      <c r="C191" s="652"/>
      <c r="D191" s="652"/>
      <c r="E191" s="652"/>
      <c r="F191" s="652"/>
      <c r="G191" s="652"/>
      <c r="H191" s="652"/>
      <c r="I191" s="652"/>
      <c r="J191" s="652"/>
      <c r="K191" s="652"/>
      <c r="L191" s="652"/>
      <c r="M191" s="652"/>
      <c r="N191" s="652"/>
      <c r="O191" s="652"/>
      <c r="P191" s="652"/>
      <c r="Q191" s="652"/>
      <c r="R191" s="652"/>
      <c r="S191" s="652"/>
      <c r="T191" s="652"/>
      <c r="U191" s="652"/>
      <c r="V191" s="652"/>
      <c r="W191" s="652"/>
      <c r="X191" s="652"/>
      <c r="Y191" s="652"/>
      <c r="Z191" s="652"/>
      <c r="AA191" s="652"/>
      <c r="AB191" s="652"/>
      <c r="AC191" s="652"/>
      <c r="AD191" s="652"/>
      <c r="AE191" s="652"/>
      <c r="AF191" s="652"/>
      <c r="AG191" s="652"/>
      <c r="AH191" s="652"/>
      <c r="AI191" s="652"/>
      <c r="AJ191" s="652"/>
      <c r="AK191" s="652"/>
    </row>
    <row r="192" spans="1:37">
      <c r="A192" s="652"/>
      <c r="B192" s="652"/>
      <c r="C192" s="652"/>
      <c r="D192" s="652"/>
      <c r="E192" s="652"/>
      <c r="F192" s="652"/>
      <c r="G192" s="652"/>
      <c r="H192" s="652"/>
      <c r="I192" s="652"/>
      <c r="J192" s="652"/>
      <c r="K192" s="652"/>
      <c r="L192" s="652"/>
      <c r="M192" s="652"/>
      <c r="N192" s="652"/>
      <c r="O192" s="652"/>
      <c r="P192" s="652"/>
      <c r="Q192" s="652"/>
      <c r="R192" s="652"/>
      <c r="S192" s="652"/>
      <c r="T192" s="652"/>
      <c r="U192" s="652"/>
      <c r="V192" s="652"/>
      <c r="W192" s="652"/>
      <c r="X192" s="652"/>
      <c r="Y192" s="652"/>
      <c r="Z192" s="652"/>
      <c r="AA192" s="652"/>
      <c r="AB192" s="652"/>
      <c r="AC192" s="652"/>
      <c r="AD192" s="652"/>
      <c r="AE192" s="652"/>
      <c r="AF192" s="652"/>
      <c r="AG192" s="652"/>
      <c r="AH192" s="652"/>
      <c r="AI192" s="652"/>
      <c r="AJ192" s="652"/>
      <c r="AK192" s="652"/>
    </row>
    <row r="193" spans="1:37">
      <c r="A193" s="652"/>
      <c r="B193" s="652"/>
      <c r="C193" s="652"/>
      <c r="D193" s="652"/>
      <c r="E193" s="652"/>
      <c r="F193" s="652"/>
      <c r="G193" s="652"/>
      <c r="H193" s="652"/>
      <c r="I193" s="652"/>
      <c r="J193" s="652"/>
      <c r="K193" s="652"/>
      <c r="L193" s="652"/>
      <c r="M193" s="652"/>
      <c r="N193" s="652"/>
      <c r="O193" s="652"/>
      <c r="P193" s="652"/>
      <c r="Q193" s="652"/>
      <c r="R193" s="652"/>
      <c r="S193" s="652"/>
      <c r="T193" s="652"/>
      <c r="U193" s="652"/>
      <c r="V193" s="652"/>
      <c r="W193" s="652"/>
      <c r="X193" s="652"/>
      <c r="Y193" s="652"/>
      <c r="Z193" s="652"/>
      <c r="AA193" s="652"/>
      <c r="AB193" s="652"/>
      <c r="AC193" s="652"/>
      <c r="AD193" s="652"/>
      <c r="AE193" s="652"/>
      <c r="AF193" s="652"/>
      <c r="AG193" s="652"/>
      <c r="AH193" s="652"/>
      <c r="AI193" s="652"/>
      <c r="AJ193" s="652"/>
      <c r="AK193" s="652"/>
    </row>
    <row r="194" spans="1:37">
      <c r="A194" s="652"/>
      <c r="B194" s="652"/>
      <c r="C194" s="652"/>
      <c r="D194" s="652"/>
      <c r="E194" s="652"/>
      <c r="F194" s="652"/>
      <c r="G194" s="652"/>
      <c r="H194" s="652"/>
      <c r="I194" s="652"/>
      <c r="J194" s="652"/>
      <c r="K194" s="652"/>
      <c r="L194" s="652"/>
      <c r="M194" s="652"/>
      <c r="N194" s="652"/>
      <c r="O194" s="652"/>
      <c r="P194" s="652"/>
      <c r="Q194" s="652"/>
      <c r="R194" s="652"/>
      <c r="S194" s="652"/>
      <c r="T194" s="652"/>
      <c r="U194" s="652"/>
      <c r="V194" s="652"/>
      <c r="W194" s="652"/>
      <c r="X194" s="652"/>
      <c r="Y194" s="652"/>
      <c r="Z194" s="652"/>
      <c r="AA194" s="652"/>
      <c r="AB194" s="652"/>
      <c r="AC194" s="652"/>
      <c r="AD194" s="652"/>
      <c r="AE194" s="652"/>
      <c r="AF194" s="652"/>
      <c r="AG194" s="652"/>
      <c r="AH194" s="652"/>
      <c r="AI194" s="652"/>
      <c r="AJ194" s="652"/>
      <c r="AK194" s="652"/>
    </row>
    <row r="195" spans="1:37">
      <c r="A195" s="652"/>
      <c r="B195" s="652"/>
      <c r="C195" s="652"/>
      <c r="D195" s="652"/>
      <c r="E195" s="652"/>
      <c r="F195" s="652"/>
      <c r="G195" s="652"/>
      <c r="H195" s="652"/>
      <c r="I195" s="652"/>
      <c r="J195" s="652"/>
      <c r="K195" s="652"/>
      <c r="L195" s="652"/>
      <c r="M195" s="652"/>
      <c r="N195" s="652"/>
      <c r="O195" s="652"/>
      <c r="P195" s="652"/>
      <c r="Q195" s="652"/>
      <c r="R195" s="652"/>
      <c r="S195" s="652"/>
      <c r="T195" s="652"/>
      <c r="U195" s="652"/>
      <c r="V195" s="652"/>
      <c r="W195" s="652"/>
      <c r="X195" s="652"/>
      <c r="Y195" s="652"/>
      <c r="Z195" s="652"/>
      <c r="AA195" s="652"/>
      <c r="AB195" s="652"/>
      <c r="AC195" s="652"/>
      <c r="AD195" s="652"/>
      <c r="AE195" s="652"/>
      <c r="AF195" s="652"/>
      <c r="AG195" s="652"/>
      <c r="AH195" s="652"/>
      <c r="AI195" s="652"/>
      <c r="AJ195" s="652"/>
      <c r="AK195" s="652"/>
    </row>
    <row r="196" spans="1:37">
      <c r="A196" s="652"/>
      <c r="B196" s="652"/>
      <c r="C196" s="652"/>
      <c r="D196" s="652"/>
      <c r="E196" s="652"/>
      <c r="F196" s="652"/>
      <c r="G196" s="652"/>
      <c r="H196" s="652"/>
      <c r="I196" s="652"/>
      <c r="J196" s="652"/>
      <c r="K196" s="652"/>
      <c r="L196" s="652"/>
      <c r="M196" s="652"/>
      <c r="N196" s="652"/>
      <c r="O196" s="652"/>
      <c r="P196" s="652"/>
      <c r="Q196" s="652"/>
      <c r="R196" s="652"/>
      <c r="S196" s="652"/>
      <c r="T196" s="652"/>
      <c r="U196" s="652"/>
      <c r="V196" s="652"/>
      <c r="W196" s="652"/>
      <c r="X196" s="652"/>
      <c r="Y196" s="652"/>
      <c r="Z196" s="652"/>
      <c r="AA196" s="652"/>
      <c r="AB196" s="652"/>
      <c r="AC196" s="652"/>
      <c r="AD196" s="652"/>
      <c r="AE196" s="652"/>
      <c r="AF196" s="652"/>
      <c r="AG196" s="652"/>
      <c r="AH196" s="652"/>
      <c r="AI196" s="652"/>
      <c r="AJ196" s="652"/>
      <c r="AK196" s="652"/>
    </row>
    <row r="197" spans="1:37">
      <c r="A197" s="652"/>
      <c r="B197" s="652"/>
      <c r="C197" s="652"/>
      <c r="D197" s="652"/>
      <c r="E197" s="652"/>
      <c r="F197" s="652"/>
      <c r="G197" s="652"/>
      <c r="H197" s="652"/>
      <c r="I197" s="652"/>
      <c r="J197" s="652"/>
      <c r="K197" s="652"/>
      <c r="L197" s="652"/>
      <c r="M197" s="652"/>
      <c r="N197" s="652"/>
      <c r="O197" s="652"/>
      <c r="P197" s="652"/>
      <c r="Q197" s="652"/>
      <c r="R197" s="652"/>
      <c r="S197" s="652"/>
      <c r="T197" s="652"/>
      <c r="U197" s="652"/>
      <c r="V197" s="652"/>
      <c r="W197" s="652"/>
      <c r="X197" s="652"/>
      <c r="Y197" s="652"/>
      <c r="Z197" s="652"/>
      <c r="AA197" s="652"/>
      <c r="AB197" s="652"/>
      <c r="AC197" s="652"/>
      <c r="AD197" s="652"/>
      <c r="AE197" s="652"/>
      <c r="AF197" s="652"/>
      <c r="AG197" s="652"/>
      <c r="AH197" s="652"/>
      <c r="AI197" s="652"/>
      <c r="AJ197" s="652"/>
      <c r="AK197" s="652"/>
    </row>
    <row r="198" spans="1:37">
      <c r="A198" s="652"/>
      <c r="B198" s="652"/>
      <c r="C198" s="652"/>
      <c r="D198" s="652"/>
      <c r="E198" s="652"/>
      <c r="F198" s="652"/>
      <c r="G198" s="652"/>
      <c r="H198" s="652"/>
      <c r="I198" s="652"/>
      <c r="J198" s="652"/>
      <c r="K198" s="652"/>
      <c r="L198" s="652"/>
      <c r="M198" s="652"/>
      <c r="N198" s="652"/>
      <c r="O198" s="652"/>
      <c r="P198" s="652"/>
      <c r="Q198" s="652"/>
      <c r="R198" s="652"/>
      <c r="S198" s="652"/>
      <c r="T198" s="652"/>
      <c r="U198" s="652"/>
      <c r="V198" s="652"/>
      <c r="W198" s="652"/>
      <c r="X198" s="652"/>
      <c r="Y198" s="652"/>
      <c r="Z198" s="652"/>
      <c r="AA198" s="652"/>
      <c r="AB198" s="652"/>
      <c r="AC198" s="652"/>
      <c r="AD198" s="652"/>
      <c r="AE198" s="652"/>
      <c r="AF198" s="652"/>
      <c r="AG198" s="652"/>
      <c r="AH198" s="652"/>
      <c r="AI198" s="652"/>
      <c r="AJ198" s="652"/>
      <c r="AK198" s="652"/>
    </row>
    <row r="199" spans="1:37">
      <c r="A199" s="652"/>
      <c r="B199" s="652"/>
      <c r="C199" s="652"/>
      <c r="D199" s="652"/>
      <c r="E199" s="652"/>
      <c r="F199" s="652"/>
      <c r="G199" s="652"/>
      <c r="H199" s="652"/>
      <c r="I199" s="652"/>
      <c r="J199" s="652"/>
      <c r="K199" s="652"/>
      <c r="L199" s="652"/>
      <c r="M199" s="652"/>
      <c r="N199" s="652"/>
      <c r="O199" s="652"/>
      <c r="P199" s="652"/>
      <c r="Q199" s="652"/>
      <c r="R199" s="652"/>
      <c r="S199" s="652"/>
      <c r="T199" s="652"/>
      <c r="U199" s="652"/>
      <c r="V199" s="652"/>
      <c r="W199" s="652"/>
      <c r="X199" s="652"/>
      <c r="Y199" s="652"/>
      <c r="Z199" s="652"/>
      <c r="AA199" s="652"/>
      <c r="AB199" s="652"/>
      <c r="AC199" s="652"/>
      <c r="AD199" s="652"/>
      <c r="AE199" s="652"/>
      <c r="AF199" s="652"/>
      <c r="AG199" s="652"/>
      <c r="AH199" s="652"/>
      <c r="AI199" s="652"/>
      <c r="AJ199" s="652"/>
      <c r="AK199" s="652"/>
    </row>
    <row r="200" spans="1:37">
      <c r="A200" s="652"/>
      <c r="B200" s="652"/>
      <c r="C200" s="652"/>
      <c r="D200" s="652"/>
      <c r="E200" s="652"/>
      <c r="F200" s="652"/>
      <c r="G200" s="652"/>
      <c r="H200" s="652"/>
      <c r="I200" s="652"/>
      <c r="J200" s="652"/>
      <c r="K200" s="652"/>
      <c r="L200" s="652"/>
      <c r="M200" s="652"/>
      <c r="N200" s="652"/>
      <c r="O200" s="652"/>
      <c r="P200" s="652"/>
      <c r="Q200" s="652"/>
      <c r="R200" s="652"/>
      <c r="S200" s="652"/>
      <c r="T200" s="652"/>
      <c r="U200" s="652"/>
      <c r="V200" s="652"/>
      <c r="W200" s="652"/>
      <c r="X200" s="652"/>
      <c r="Y200" s="652"/>
      <c r="Z200" s="652"/>
      <c r="AA200" s="652"/>
      <c r="AB200" s="652"/>
      <c r="AC200" s="652"/>
      <c r="AD200" s="652"/>
      <c r="AE200" s="652"/>
      <c r="AF200" s="652"/>
      <c r="AG200" s="652"/>
      <c r="AH200" s="652"/>
      <c r="AI200" s="652"/>
      <c r="AJ200" s="652"/>
      <c r="AK200" s="652"/>
    </row>
    <row r="201" spans="1:37">
      <c r="A201" s="652"/>
      <c r="B201" s="652"/>
      <c r="C201" s="652"/>
      <c r="D201" s="652"/>
      <c r="E201" s="652"/>
      <c r="F201" s="652"/>
      <c r="G201" s="652"/>
      <c r="H201" s="652"/>
      <c r="I201" s="652"/>
      <c r="J201" s="652"/>
      <c r="K201" s="652"/>
      <c r="L201" s="652"/>
      <c r="M201" s="652"/>
      <c r="N201" s="652"/>
      <c r="O201" s="652"/>
      <c r="P201" s="652"/>
      <c r="Q201" s="652"/>
      <c r="R201" s="652"/>
      <c r="S201" s="652"/>
      <c r="T201" s="652"/>
      <c r="U201" s="652"/>
      <c r="V201" s="652"/>
      <c r="W201" s="652"/>
      <c r="X201" s="652"/>
      <c r="Y201" s="652"/>
      <c r="Z201" s="652"/>
      <c r="AA201" s="652"/>
      <c r="AB201" s="652"/>
      <c r="AC201" s="652"/>
      <c r="AD201" s="652"/>
      <c r="AE201" s="652"/>
      <c r="AF201" s="652"/>
      <c r="AG201" s="652"/>
      <c r="AH201" s="652"/>
      <c r="AI201" s="652"/>
      <c r="AJ201" s="652"/>
      <c r="AK201" s="652"/>
    </row>
    <row r="202" spans="1:37">
      <c r="A202" s="652"/>
      <c r="B202" s="652"/>
      <c r="C202" s="652"/>
      <c r="D202" s="652"/>
      <c r="E202" s="652"/>
      <c r="F202" s="652"/>
      <c r="G202" s="652"/>
      <c r="H202" s="652"/>
      <c r="I202" s="652"/>
      <c r="J202" s="652"/>
      <c r="K202" s="652"/>
      <c r="L202" s="652"/>
      <c r="M202" s="652"/>
      <c r="N202" s="652"/>
      <c r="O202" s="652"/>
      <c r="P202" s="652"/>
      <c r="Q202" s="652"/>
      <c r="R202" s="652"/>
      <c r="S202" s="652"/>
      <c r="T202" s="652"/>
      <c r="U202" s="652"/>
      <c r="V202" s="652"/>
      <c r="W202" s="652"/>
      <c r="X202" s="652"/>
      <c r="Y202" s="652"/>
      <c r="Z202" s="652"/>
      <c r="AA202" s="652"/>
      <c r="AB202" s="652"/>
      <c r="AC202" s="652"/>
      <c r="AD202" s="652"/>
      <c r="AE202" s="652"/>
      <c r="AF202" s="652"/>
      <c r="AG202" s="652"/>
      <c r="AH202" s="652"/>
      <c r="AI202" s="652"/>
      <c r="AJ202" s="652"/>
      <c r="AK202" s="652"/>
    </row>
    <row r="203" spans="1:37">
      <c r="A203" s="652"/>
      <c r="B203" s="652"/>
      <c r="C203" s="652"/>
      <c r="D203" s="652"/>
      <c r="E203" s="652"/>
      <c r="F203" s="652"/>
      <c r="G203" s="652"/>
      <c r="H203" s="652"/>
      <c r="I203" s="652"/>
      <c r="J203" s="652"/>
      <c r="K203" s="652"/>
      <c r="L203" s="652"/>
      <c r="M203" s="652"/>
      <c r="N203" s="652"/>
      <c r="O203" s="652"/>
      <c r="P203" s="652"/>
      <c r="Q203" s="652"/>
      <c r="R203" s="652"/>
      <c r="S203" s="652"/>
      <c r="T203" s="652"/>
      <c r="U203" s="652"/>
      <c r="V203" s="652"/>
      <c r="W203" s="652"/>
      <c r="X203" s="652"/>
      <c r="Y203" s="652"/>
      <c r="Z203" s="652"/>
      <c r="AA203" s="652"/>
      <c r="AB203" s="652"/>
      <c r="AC203" s="652"/>
      <c r="AD203" s="652"/>
      <c r="AE203" s="652"/>
      <c r="AF203" s="652"/>
      <c r="AG203" s="652"/>
      <c r="AH203" s="652"/>
      <c r="AI203" s="652"/>
      <c r="AJ203" s="652"/>
      <c r="AK203" s="652"/>
    </row>
    <row r="204" spans="1:37">
      <c r="A204" s="652"/>
      <c r="B204" s="652"/>
      <c r="C204" s="652"/>
      <c r="D204" s="652"/>
      <c r="E204" s="652"/>
      <c r="F204" s="652"/>
      <c r="G204" s="652"/>
      <c r="H204" s="652"/>
      <c r="I204" s="652"/>
      <c r="J204" s="652"/>
      <c r="K204" s="652"/>
      <c r="L204" s="652"/>
      <c r="M204" s="652"/>
      <c r="N204" s="652"/>
      <c r="O204" s="652"/>
      <c r="P204" s="652"/>
      <c r="Q204" s="652"/>
      <c r="R204" s="652"/>
      <c r="S204" s="652"/>
      <c r="T204" s="652"/>
      <c r="U204" s="652"/>
      <c r="V204" s="652"/>
      <c r="W204" s="652"/>
      <c r="X204" s="652"/>
      <c r="Y204" s="652"/>
      <c r="Z204" s="652"/>
      <c r="AA204" s="652"/>
      <c r="AB204" s="652"/>
      <c r="AC204" s="652"/>
      <c r="AD204" s="652"/>
      <c r="AE204" s="652"/>
      <c r="AF204" s="652"/>
      <c r="AG204" s="652"/>
      <c r="AH204" s="652"/>
      <c r="AI204" s="652"/>
      <c r="AJ204" s="652"/>
      <c r="AK204" s="652"/>
    </row>
    <row r="205" spans="1:37">
      <c r="A205" s="652"/>
      <c r="B205" s="652"/>
      <c r="C205" s="652"/>
      <c r="D205" s="652"/>
      <c r="E205" s="652"/>
      <c r="F205" s="652"/>
      <c r="G205" s="652"/>
      <c r="H205" s="652"/>
      <c r="I205" s="652"/>
      <c r="J205" s="652"/>
      <c r="K205" s="652"/>
      <c r="L205" s="652"/>
      <c r="M205" s="652"/>
      <c r="N205" s="652"/>
      <c r="O205" s="652"/>
      <c r="P205" s="652"/>
      <c r="Q205" s="652"/>
      <c r="R205" s="652"/>
      <c r="S205" s="652"/>
      <c r="T205" s="652"/>
      <c r="U205" s="652"/>
      <c r="V205" s="652"/>
      <c r="W205" s="652"/>
      <c r="X205" s="652"/>
      <c r="Y205" s="652"/>
      <c r="Z205" s="652"/>
      <c r="AA205" s="652"/>
      <c r="AB205" s="652"/>
      <c r="AC205" s="652"/>
      <c r="AD205" s="652"/>
      <c r="AE205" s="652"/>
      <c r="AF205" s="652"/>
      <c r="AG205" s="652"/>
      <c r="AH205" s="652"/>
      <c r="AI205" s="652"/>
      <c r="AJ205" s="652"/>
      <c r="AK205" s="652"/>
    </row>
    <row r="206" spans="1:37">
      <c r="A206" s="652"/>
      <c r="B206" s="652"/>
      <c r="C206" s="652"/>
      <c r="D206" s="652"/>
      <c r="E206" s="652"/>
      <c r="F206" s="652"/>
      <c r="G206" s="652"/>
      <c r="H206" s="652"/>
      <c r="I206" s="652"/>
      <c r="J206" s="652"/>
      <c r="K206" s="652"/>
      <c r="L206" s="652"/>
      <c r="M206" s="652"/>
      <c r="N206" s="652"/>
      <c r="O206" s="652"/>
      <c r="P206" s="652"/>
      <c r="Q206" s="652"/>
      <c r="R206" s="652"/>
      <c r="S206" s="652"/>
      <c r="T206" s="652"/>
      <c r="U206" s="652"/>
      <c r="V206" s="652"/>
      <c r="W206" s="652"/>
      <c r="X206" s="652"/>
      <c r="Y206" s="652"/>
      <c r="Z206" s="652"/>
      <c r="AA206" s="652"/>
      <c r="AB206" s="652"/>
      <c r="AC206" s="652"/>
      <c r="AD206" s="652"/>
      <c r="AE206" s="652"/>
      <c r="AF206" s="652"/>
      <c r="AG206" s="652"/>
      <c r="AH206" s="652"/>
      <c r="AI206" s="652"/>
      <c r="AJ206" s="652"/>
      <c r="AK206" s="652"/>
    </row>
    <row r="207" spans="1:37">
      <c r="A207" s="652"/>
      <c r="B207" s="652"/>
      <c r="C207" s="652"/>
      <c r="D207" s="652"/>
      <c r="E207" s="652"/>
      <c r="F207" s="652"/>
      <c r="G207" s="652"/>
      <c r="H207" s="652"/>
      <c r="I207" s="652"/>
      <c r="J207" s="652"/>
      <c r="K207" s="652"/>
      <c r="L207" s="652"/>
      <c r="M207" s="652"/>
      <c r="N207" s="652"/>
      <c r="O207" s="652"/>
      <c r="P207" s="652"/>
      <c r="Q207" s="652"/>
      <c r="R207" s="652"/>
      <c r="S207" s="652"/>
      <c r="T207" s="652"/>
      <c r="U207" s="652"/>
      <c r="V207" s="652"/>
      <c r="W207" s="652"/>
      <c r="X207" s="652"/>
      <c r="Y207" s="652"/>
      <c r="Z207" s="652"/>
      <c r="AA207" s="652"/>
      <c r="AB207" s="652"/>
      <c r="AC207" s="652"/>
      <c r="AD207" s="652"/>
      <c r="AE207" s="652"/>
      <c r="AF207" s="652"/>
      <c r="AG207" s="652"/>
      <c r="AH207" s="652"/>
      <c r="AI207" s="652"/>
      <c r="AJ207" s="652"/>
      <c r="AK207" s="652"/>
    </row>
    <row r="208" spans="1:37">
      <c r="A208" s="652"/>
      <c r="B208" s="652"/>
      <c r="C208" s="652"/>
      <c r="D208" s="652"/>
      <c r="E208" s="652"/>
      <c r="F208" s="652"/>
      <c r="G208" s="652"/>
      <c r="H208" s="652"/>
      <c r="I208" s="652"/>
      <c r="J208" s="652"/>
      <c r="K208" s="652"/>
      <c r="L208" s="652"/>
      <c r="M208" s="652"/>
      <c r="N208" s="652"/>
      <c r="O208" s="652"/>
      <c r="P208" s="652"/>
      <c r="Q208" s="652"/>
      <c r="R208" s="652"/>
      <c r="S208" s="652"/>
      <c r="T208" s="652"/>
      <c r="U208" s="652"/>
      <c r="V208" s="652"/>
      <c r="W208" s="652"/>
      <c r="X208" s="652"/>
      <c r="Y208" s="652"/>
      <c r="Z208" s="652"/>
      <c r="AA208" s="652"/>
      <c r="AB208" s="652"/>
      <c r="AC208" s="652"/>
      <c r="AD208" s="652"/>
      <c r="AE208" s="652"/>
      <c r="AF208" s="652"/>
      <c r="AG208" s="652"/>
      <c r="AH208" s="652"/>
      <c r="AI208" s="652"/>
      <c r="AJ208" s="652"/>
      <c r="AK208" s="652"/>
    </row>
    <row r="209" spans="1:37">
      <c r="A209" s="652"/>
      <c r="B209" s="652"/>
      <c r="C209" s="652"/>
      <c r="D209" s="652"/>
      <c r="E209" s="652"/>
      <c r="F209" s="652"/>
      <c r="G209" s="652"/>
      <c r="H209" s="652"/>
      <c r="I209" s="652"/>
      <c r="J209" s="652"/>
      <c r="K209" s="652"/>
      <c r="L209" s="652"/>
      <c r="M209" s="652"/>
      <c r="N209" s="652"/>
      <c r="O209" s="652"/>
      <c r="P209" s="652"/>
      <c r="Q209" s="652"/>
      <c r="R209" s="652"/>
      <c r="S209" s="652"/>
      <c r="T209" s="652"/>
      <c r="U209" s="652"/>
      <c r="V209" s="652"/>
      <c r="W209" s="652"/>
      <c r="X209" s="652"/>
      <c r="Y209" s="652"/>
      <c r="Z209" s="652"/>
      <c r="AA209" s="652"/>
      <c r="AB209" s="652"/>
      <c r="AC209" s="652"/>
      <c r="AD209" s="652"/>
      <c r="AE209" s="652"/>
      <c r="AF209" s="652"/>
      <c r="AG209" s="652"/>
      <c r="AH209" s="652"/>
      <c r="AI209" s="652"/>
      <c r="AJ209" s="652"/>
      <c r="AK209" s="652"/>
    </row>
    <row r="210" spans="1:37">
      <c r="A210" s="652"/>
      <c r="B210" s="652"/>
      <c r="C210" s="652"/>
      <c r="D210" s="652"/>
      <c r="E210" s="652"/>
      <c r="F210" s="652"/>
      <c r="G210" s="652"/>
      <c r="H210" s="652"/>
      <c r="I210" s="652"/>
      <c r="J210" s="652"/>
      <c r="K210" s="652"/>
      <c r="L210" s="652"/>
      <c r="M210" s="652"/>
      <c r="N210" s="652"/>
      <c r="O210" s="652"/>
      <c r="P210" s="652"/>
      <c r="Q210" s="652"/>
      <c r="R210" s="652"/>
      <c r="S210" s="652"/>
      <c r="T210" s="652"/>
      <c r="U210" s="652"/>
      <c r="V210" s="652"/>
      <c r="W210" s="652"/>
      <c r="X210" s="652"/>
      <c r="Y210" s="652"/>
      <c r="Z210" s="652"/>
      <c r="AA210" s="652"/>
      <c r="AB210" s="652"/>
      <c r="AC210" s="652"/>
      <c r="AD210" s="652"/>
      <c r="AE210" s="652"/>
      <c r="AF210" s="652"/>
      <c r="AG210" s="652"/>
      <c r="AH210" s="652"/>
      <c r="AI210" s="652"/>
      <c r="AJ210" s="652"/>
      <c r="AK210" s="652"/>
    </row>
    <row r="211" spans="1:37">
      <c r="A211" s="652"/>
      <c r="B211" s="652"/>
      <c r="C211" s="652"/>
      <c r="D211" s="652"/>
      <c r="E211" s="652"/>
      <c r="F211" s="652"/>
      <c r="G211" s="652"/>
      <c r="H211" s="652"/>
      <c r="I211" s="652"/>
      <c r="J211" s="652"/>
      <c r="K211" s="652"/>
      <c r="L211" s="652"/>
      <c r="M211" s="652"/>
      <c r="N211" s="652"/>
      <c r="O211" s="652"/>
      <c r="P211" s="652"/>
      <c r="Q211" s="652"/>
      <c r="R211" s="652"/>
      <c r="S211" s="652"/>
      <c r="T211" s="652"/>
      <c r="U211" s="652"/>
      <c r="V211" s="652"/>
      <c r="W211" s="652"/>
      <c r="X211" s="652"/>
      <c r="Y211" s="652"/>
      <c r="Z211" s="652"/>
      <c r="AA211" s="652"/>
      <c r="AB211" s="652"/>
      <c r="AC211" s="652"/>
      <c r="AD211" s="652"/>
      <c r="AE211" s="652"/>
      <c r="AF211" s="652"/>
      <c r="AG211" s="652"/>
      <c r="AH211" s="652"/>
      <c r="AI211" s="652"/>
      <c r="AJ211" s="652"/>
      <c r="AK211" s="652"/>
    </row>
    <row r="212" spans="1:37">
      <c r="A212" s="652"/>
      <c r="B212" s="652"/>
      <c r="C212" s="652"/>
      <c r="D212" s="652"/>
      <c r="E212" s="652"/>
      <c r="F212" s="652"/>
      <c r="G212" s="652"/>
      <c r="H212" s="652"/>
      <c r="I212" s="652"/>
      <c r="J212" s="652"/>
      <c r="K212" s="652"/>
      <c r="L212" s="652"/>
      <c r="M212" s="652"/>
      <c r="N212" s="652"/>
      <c r="O212" s="652"/>
      <c r="P212" s="652"/>
      <c r="Q212" s="652"/>
      <c r="R212" s="652"/>
      <c r="S212" s="652"/>
      <c r="T212" s="652"/>
      <c r="U212" s="652"/>
      <c r="V212" s="652"/>
      <c r="W212" s="652"/>
      <c r="X212" s="652"/>
      <c r="Y212" s="652"/>
      <c r="Z212" s="652"/>
      <c r="AA212" s="652"/>
      <c r="AB212" s="652"/>
      <c r="AC212" s="652"/>
      <c r="AD212" s="652"/>
      <c r="AE212" s="652"/>
      <c r="AF212" s="652"/>
      <c r="AG212" s="652"/>
      <c r="AH212" s="652"/>
      <c r="AI212" s="652"/>
      <c r="AJ212" s="652"/>
      <c r="AK212" s="652"/>
    </row>
    <row r="213" spans="1:37">
      <c r="A213" s="652"/>
      <c r="B213" s="652"/>
      <c r="C213" s="652"/>
      <c r="D213" s="652"/>
      <c r="E213" s="652"/>
      <c r="F213" s="652"/>
      <c r="G213" s="652"/>
      <c r="H213" s="652"/>
      <c r="I213" s="652"/>
      <c r="J213" s="652"/>
      <c r="K213" s="652"/>
      <c r="L213" s="652"/>
      <c r="M213" s="652"/>
      <c r="N213" s="652"/>
      <c r="O213" s="652"/>
      <c r="P213" s="652"/>
      <c r="Q213" s="652"/>
      <c r="R213" s="652"/>
      <c r="S213" s="652"/>
      <c r="T213" s="652"/>
      <c r="U213" s="652"/>
      <c r="V213" s="652"/>
      <c r="W213" s="652"/>
      <c r="X213" s="652"/>
      <c r="Y213" s="652"/>
      <c r="Z213" s="652"/>
      <c r="AA213" s="652"/>
      <c r="AB213" s="652"/>
      <c r="AC213" s="652"/>
      <c r="AD213" s="652"/>
      <c r="AE213" s="652"/>
      <c r="AF213" s="652"/>
      <c r="AG213" s="652"/>
      <c r="AH213" s="652"/>
      <c r="AI213" s="652"/>
      <c r="AJ213" s="652"/>
      <c r="AK213" s="652"/>
    </row>
    <row r="214" spans="1:37">
      <c r="A214" s="652"/>
      <c r="B214" s="652"/>
      <c r="C214" s="652"/>
      <c r="D214" s="652"/>
      <c r="E214" s="652"/>
      <c r="F214" s="652"/>
      <c r="G214" s="652"/>
      <c r="H214" s="652"/>
      <c r="I214" s="652"/>
      <c r="J214" s="652"/>
      <c r="K214" s="652"/>
      <c r="L214" s="652"/>
      <c r="M214" s="652"/>
      <c r="N214" s="652"/>
      <c r="O214" s="652"/>
      <c r="P214" s="652"/>
      <c r="Q214" s="652"/>
      <c r="R214" s="652"/>
      <c r="S214" s="652"/>
      <c r="T214" s="652"/>
      <c r="U214" s="652"/>
      <c r="V214" s="652"/>
      <c r="W214" s="652"/>
      <c r="X214" s="652"/>
      <c r="Y214" s="652"/>
      <c r="Z214" s="652"/>
      <c r="AA214" s="652"/>
      <c r="AB214" s="652"/>
      <c r="AC214" s="652"/>
      <c r="AD214" s="652"/>
      <c r="AE214" s="652"/>
      <c r="AF214" s="652"/>
      <c r="AG214" s="652"/>
      <c r="AH214" s="652"/>
      <c r="AI214" s="652"/>
      <c r="AJ214" s="652"/>
      <c r="AK214" s="652"/>
    </row>
    <row r="215" spans="1:37">
      <c r="A215" s="652"/>
      <c r="B215" s="652"/>
      <c r="C215" s="652"/>
      <c r="D215" s="652"/>
      <c r="E215" s="652"/>
      <c r="F215" s="652"/>
      <c r="G215" s="652"/>
      <c r="H215" s="652"/>
      <c r="I215" s="652"/>
      <c r="J215" s="652"/>
      <c r="K215" s="652"/>
      <c r="L215" s="652"/>
      <c r="M215" s="652"/>
      <c r="N215" s="652"/>
      <c r="O215" s="652"/>
      <c r="P215" s="652"/>
      <c r="Q215" s="652"/>
      <c r="R215" s="652"/>
      <c r="S215" s="652"/>
      <c r="T215" s="652"/>
      <c r="U215" s="652"/>
      <c r="V215" s="652"/>
      <c r="W215" s="652"/>
      <c r="X215" s="652"/>
      <c r="Y215" s="652"/>
      <c r="Z215" s="652"/>
      <c r="AA215" s="652"/>
      <c r="AB215" s="652"/>
      <c r="AC215" s="652"/>
      <c r="AD215" s="652"/>
      <c r="AE215" s="652"/>
      <c r="AF215" s="652"/>
      <c r="AG215" s="652"/>
      <c r="AH215" s="652"/>
      <c r="AI215" s="652"/>
      <c r="AJ215" s="652"/>
      <c r="AK215" s="652"/>
    </row>
    <row r="216" spans="1:37">
      <c r="A216" s="652"/>
      <c r="B216" s="652"/>
      <c r="C216" s="652"/>
      <c r="D216" s="652"/>
      <c r="E216" s="652"/>
      <c r="F216" s="652"/>
      <c r="G216" s="652"/>
      <c r="H216" s="652"/>
      <c r="I216" s="652"/>
      <c r="J216" s="652"/>
      <c r="K216" s="652"/>
      <c r="L216" s="652"/>
      <c r="M216" s="652"/>
      <c r="N216" s="652"/>
      <c r="O216" s="652"/>
      <c r="P216" s="652"/>
      <c r="Q216" s="652"/>
      <c r="R216" s="652"/>
      <c r="S216" s="652"/>
      <c r="T216" s="652"/>
      <c r="U216" s="652"/>
      <c r="V216" s="652"/>
      <c r="W216" s="652"/>
      <c r="X216" s="652"/>
      <c r="Y216" s="652"/>
      <c r="Z216" s="652"/>
      <c r="AA216" s="652"/>
      <c r="AB216" s="652"/>
      <c r="AC216" s="652"/>
      <c r="AD216" s="652"/>
      <c r="AE216" s="652"/>
      <c r="AF216" s="652"/>
      <c r="AG216" s="652"/>
      <c r="AH216" s="652"/>
      <c r="AI216" s="652"/>
      <c r="AJ216" s="652"/>
      <c r="AK216" s="652"/>
    </row>
    <row r="217" spans="1:37">
      <c r="A217" s="652"/>
      <c r="B217" s="652"/>
      <c r="C217" s="652"/>
      <c r="D217" s="652"/>
      <c r="E217" s="652"/>
      <c r="F217" s="652"/>
      <c r="G217" s="652"/>
      <c r="H217" s="652"/>
      <c r="I217" s="652"/>
      <c r="J217" s="652"/>
      <c r="K217" s="652"/>
      <c r="L217" s="652"/>
      <c r="M217" s="652"/>
      <c r="N217" s="652"/>
      <c r="O217" s="652"/>
      <c r="P217" s="652"/>
      <c r="Q217" s="652"/>
      <c r="R217" s="652"/>
      <c r="S217" s="652"/>
      <c r="T217" s="652"/>
      <c r="U217" s="652"/>
      <c r="V217" s="652"/>
      <c r="W217" s="652"/>
      <c r="X217" s="652"/>
      <c r="Y217" s="652"/>
      <c r="Z217" s="652"/>
      <c r="AA217" s="652"/>
      <c r="AB217" s="652"/>
      <c r="AC217" s="652"/>
      <c r="AD217" s="652"/>
      <c r="AE217" s="652"/>
      <c r="AF217" s="652"/>
      <c r="AG217" s="652"/>
      <c r="AH217" s="652"/>
      <c r="AI217" s="652"/>
      <c r="AJ217" s="652"/>
      <c r="AK217" s="652"/>
    </row>
    <row r="218" spans="1:37">
      <c r="A218" s="652"/>
      <c r="B218" s="652"/>
      <c r="C218" s="652"/>
      <c r="D218" s="652"/>
      <c r="E218" s="652"/>
      <c r="F218" s="652"/>
      <c r="G218" s="652"/>
      <c r="H218" s="652"/>
      <c r="I218" s="652"/>
      <c r="J218" s="652"/>
      <c r="K218" s="652"/>
      <c r="L218" s="652"/>
      <c r="M218" s="652"/>
      <c r="N218" s="652"/>
      <c r="O218" s="652"/>
      <c r="P218" s="652"/>
      <c r="Q218" s="652"/>
      <c r="R218" s="652"/>
      <c r="S218" s="652"/>
      <c r="T218" s="652"/>
      <c r="U218" s="652"/>
      <c r="V218" s="652"/>
      <c r="W218" s="652"/>
      <c r="X218" s="652"/>
      <c r="Y218" s="652"/>
      <c r="Z218" s="652"/>
      <c r="AA218" s="652"/>
      <c r="AB218" s="652"/>
      <c r="AC218" s="652"/>
      <c r="AD218" s="652"/>
      <c r="AE218" s="652"/>
      <c r="AF218" s="652"/>
      <c r="AG218" s="652"/>
      <c r="AH218" s="652"/>
      <c r="AI218" s="652"/>
      <c r="AJ218" s="652"/>
      <c r="AK218" s="652"/>
    </row>
    <row r="219" spans="1:37">
      <c r="A219" s="652"/>
      <c r="B219" s="652"/>
      <c r="C219" s="652"/>
      <c r="D219" s="652"/>
      <c r="E219" s="652"/>
      <c r="F219" s="652"/>
      <c r="G219" s="652"/>
      <c r="H219" s="652"/>
      <c r="I219" s="652"/>
      <c r="J219" s="652"/>
      <c r="K219" s="652"/>
      <c r="L219" s="652"/>
      <c r="M219" s="652"/>
      <c r="N219" s="652"/>
      <c r="O219" s="652"/>
      <c r="P219" s="652"/>
      <c r="Q219" s="652"/>
      <c r="R219" s="652"/>
      <c r="S219" s="652"/>
      <c r="T219" s="652"/>
      <c r="U219" s="652"/>
      <c r="V219" s="652"/>
      <c r="W219" s="652"/>
      <c r="X219" s="652"/>
      <c r="Y219" s="652"/>
      <c r="Z219" s="652"/>
      <c r="AA219" s="652"/>
      <c r="AB219" s="652"/>
      <c r="AC219" s="652"/>
      <c r="AD219" s="652"/>
      <c r="AE219" s="652"/>
      <c r="AF219" s="652"/>
      <c r="AG219" s="652"/>
      <c r="AH219" s="652"/>
      <c r="AI219" s="652"/>
      <c r="AJ219" s="652"/>
      <c r="AK219" s="652"/>
    </row>
    <row r="220" spans="1:37">
      <c r="A220" s="652"/>
      <c r="B220" s="652"/>
      <c r="C220" s="652"/>
      <c r="D220" s="652"/>
      <c r="E220" s="652"/>
      <c r="F220" s="652"/>
      <c r="G220" s="652"/>
      <c r="H220" s="652"/>
      <c r="I220" s="652"/>
      <c r="J220" s="652"/>
      <c r="K220" s="652"/>
      <c r="L220" s="652"/>
      <c r="M220" s="652"/>
      <c r="N220" s="652"/>
      <c r="O220" s="652"/>
      <c r="P220" s="652"/>
      <c r="Q220" s="652"/>
      <c r="R220" s="652"/>
      <c r="S220" s="652"/>
      <c r="T220" s="652"/>
      <c r="U220" s="652"/>
      <c r="V220" s="652"/>
      <c r="W220" s="652"/>
      <c r="X220" s="652"/>
      <c r="Y220" s="652"/>
      <c r="Z220" s="652"/>
      <c r="AA220" s="652"/>
      <c r="AB220" s="652"/>
      <c r="AC220" s="652"/>
      <c r="AD220" s="652"/>
      <c r="AE220" s="652"/>
      <c r="AF220" s="652"/>
      <c r="AG220" s="652"/>
      <c r="AH220" s="652"/>
      <c r="AI220" s="652"/>
      <c r="AJ220" s="652"/>
      <c r="AK220" s="652"/>
    </row>
    <row r="221" spans="1:37">
      <c r="A221" s="652"/>
      <c r="B221" s="652"/>
      <c r="C221" s="652"/>
      <c r="D221" s="652"/>
      <c r="E221" s="652"/>
      <c r="F221" s="652"/>
      <c r="G221" s="652"/>
      <c r="H221" s="652"/>
      <c r="I221" s="652"/>
      <c r="J221" s="652"/>
      <c r="K221" s="652"/>
      <c r="L221" s="652"/>
      <c r="M221" s="652"/>
      <c r="N221" s="652"/>
      <c r="O221" s="652"/>
      <c r="P221" s="652"/>
      <c r="Q221" s="652"/>
      <c r="R221" s="652"/>
      <c r="S221" s="652"/>
      <c r="T221" s="652"/>
      <c r="U221" s="652"/>
      <c r="V221" s="652"/>
      <c r="W221" s="652"/>
      <c r="X221" s="652"/>
      <c r="Y221" s="652"/>
      <c r="Z221" s="652"/>
      <c r="AA221" s="652"/>
      <c r="AB221" s="652"/>
      <c r="AC221" s="652"/>
      <c r="AD221" s="652"/>
      <c r="AE221" s="652"/>
      <c r="AF221" s="652"/>
      <c r="AG221" s="652"/>
      <c r="AH221" s="652"/>
      <c r="AI221" s="652"/>
      <c r="AJ221" s="652"/>
      <c r="AK221" s="652"/>
    </row>
    <row r="222" spans="1:37">
      <c r="A222" s="652"/>
      <c r="B222" s="652"/>
      <c r="C222" s="652"/>
      <c r="D222" s="652"/>
      <c r="E222" s="652"/>
      <c r="F222" s="652"/>
      <c r="G222" s="652"/>
      <c r="H222" s="652"/>
      <c r="I222" s="652"/>
      <c r="J222" s="652"/>
      <c r="K222" s="652"/>
      <c r="L222" s="652"/>
      <c r="M222" s="652"/>
      <c r="N222" s="652"/>
      <c r="O222" s="652"/>
      <c r="P222" s="652"/>
      <c r="Q222" s="652"/>
      <c r="R222" s="652"/>
      <c r="S222" s="652"/>
      <c r="T222" s="652"/>
      <c r="U222" s="652"/>
      <c r="V222" s="652"/>
      <c r="W222" s="652"/>
      <c r="X222" s="652"/>
      <c r="Y222" s="652"/>
      <c r="Z222" s="652"/>
      <c r="AA222" s="652"/>
      <c r="AB222" s="652"/>
      <c r="AC222" s="652"/>
      <c r="AD222" s="652"/>
      <c r="AE222" s="652"/>
      <c r="AF222" s="652"/>
      <c r="AG222" s="652"/>
      <c r="AH222" s="652"/>
      <c r="AI222" s="652"/>
      <c r="AJ222" s="652"/>
      <c r="AK222" s="652"/>
    </row>
    <row r="223" spans="1:37">
      <c r="A223" s="652"/>
      <c r="B223" s="652"/>
      <c r="C223" s="652"/>
      <c r="D223" s="652"/>
      <c r="E223" s="652"/>
      <c r="F223" s="652"/>
      <c r="G223" s="652"/>
      <c r="H223" s="652"/>
      <c r="I223" s="652"/>
      <c r="J223" s="652"/>
      <c r="K223" s="652"/>
      <c r="L223" s="652"/>
      <c r="M223" s="652"/>
      <c r="N223" s="652"/>
      <c r="O223" s="652"/>
      <c r="P223" s="652"/>
      <c r="Q223" s="652"/>
      <c r="R223" s="652"/>
      <c r="S223" s="652"/>
      <c r="T223" s="652"/>
      <c r="U223" s="652"/>
      <c r="V223" s="652"/>
      <c r="W223" s="652"/>
      <c r="X223" s="652"/>
      <c r="Y223" s="652"/>
      <c r="Z223" s="652"/>
      <c r="AA223" s="652"/>
      <c r="AB223" s="652"/>
      <c r="AC223" s="652"/>
      <c r="AD223" s="652"/>
      <c r="AE223" s="652"/>
      <c r="AF223" s="652"/>
      <c r="AG223" s="652"/>
      <c r="AH223" s="652"/>
      <c r="AI223" s="652"/>
      <c r="AJ223" s="652"/>
      <c r="AK223" s="652"/>
    </row>
    <row r="224" spans="1:37">
      <c r="A224" s="652"/>
      <c r="B224" s="652"/>
      <c r="C224" s="652"/>
      <c r="D224" s="652"/>
      <c r="E224" s="652"/>
      <c r="F224" s="652"/>
      <c r="G224" s="652"/>
      <c r="H224" s="652"/>
      <c r="I224" s="652"/>
      <c r="J224" s="652"/>
      <c r="K224" s="652"/>
      <c r="L224" s="652"/>
      <c r="M224" s="652"/>
      <c r="N224" s="652"/>
      <c r="O224" s="652"/>
      <c r="P224" s="652"/>
      <c r="Q224" s="652"/>
      <c r="R224" s="652"/>
      <c r="S224" s="652"/>
      <c r="T224" s="652"/>
      <c r="U224" s="652"/>
      <c r="V224" s="652"/>
      <c r="W224" s="652"/>
      <c r="X224" s="652"/>
      <c r="Y224" s="652"/>
      <c r="Z224" s="652"/>
      <c r="AA224" s="652"/>
      <c r="AB224" s="652"/>
      <c r="AC224" s="652"/>
      <c r="AD224" s="652"/>
      <c r="AE224" s="652"/>
      <c r="AF224" s="652"/>
      <c r="AG224" s="652"/>
      <c r="AH224" s="652"/>
      <c r="AI224" s="652"/>
      <c r="AJ224" s="652"/>
      <c r="AK224" s="652"/>
    </row>
    <row r="225" spans="1:37">
      <c r="A225" s="652"/>
      <c r="B225" s="652"/>
      <c r="C225" s="652"/>
      <c r="D225" s="652"/>
      <c r="E225" s="652"/>
      <c r="F225" s="652"/>
      <c r="G225" s="652"/>
      <c r="H225" s="652"/>
      <c r="I225" s="652"/>
      <c r="J225" s="652"/>
      <c r="K225" s="652"/>
      <c r="L225" s="652"/>
      <c r="M225" s="652"/>
      <c r="N225" s="652"/>
      <c r="O225" s="652"/>
      <c r="P225" s="652"/>
      <c r="Q225" s="652"/>
      <c r="R225" s="652"/>
      <c r="S225" s="652"/>
      <c r="T225" s="652"/>
      <c r="U225" s="652"/>
      <c r="V225" s="652"/>
      <c r="W225" s="652"/>
      <c r="X225" s="652"/>
      <c r="Y225" s="652"/>
      <c r="Z225" s="652"/>
      <c r="AA225" s="652"/>
      <c r="AB225" s="652"/>
      <c r="AC225" s="652"/>
      <c r="AD225" s="652"/>
      <c r="AE225" s="652"/>
      <c r="AF225" s="652"/>
      <c r="AG225" s="652"/>
      <c r="AH225" s="652"/>
      <c r="AI225" s="652"/>
      <c r="AJ225" s="652"/>
      <c r="AK225" s="652"/>
    </row>
    <row r="226" spans="1:37">
      <c r="A226" s="652"/>
      <c r="B226" s="652"/>
      <c r="C226" s="652"/>
      <c r="D226" s="652"/>
      <c r="E226" s="652"/>
      <c r="F226" s="652"/>
      <c r="G226" s="652"/>
      <c r="H226" s="652"/>
      <c r="I226" s="652"/>
      <c r="J226" s="652"/>
      <c r="K226" s="652"/>
      <c r="L226" s="652"/>
      <c r="M226" s="652"/>
      <c r="N226" s="652"/>
      <c r="O226" s="652"/>
      <c r="P226" s="652"/>
      <c r="Q226" s="652"/>
      <c r="R226" s="652"/>
      <c r="S226" s="652"/>
      <c r="T226" s="652"/>
      <c r="U226" s="652"/>
      <c r="V226" s="652"/>
      <c r="W226" s="652"/>
      <c r="X226" s="652"/>
      <c r="Y226" s="652"/>
      <c r="Z226" s="652"/>
      <c r="AA226" s="652"/>
      <c r="AB226" s="652"/>
      <c r="AC226" s="652"/>
      <c r="AD226" s="652"/>
      <c r="AE226" s="652"/>
      <c r="AF226" s="652"/>
      <c r="AG226" s="652"/>
      <c r="AH226" s="652"/>
      <c r="AI226" s="652"/>
      <c r="AJ226" s="652"/>
      <c r="AK226" s="652"/>
    </row>
    <row r="227" spans="1:37">
      <c r="A227" s="652"/>
      <c r="B227" s="652"/>
      <c r="C227" s="652"/>
      <c r="D227" s="652"/>
      <c r="E227" s="652"/>
      <c r="F227" s="652"/>
      <c r="G227" s="652"/>
      <c r="H227" s="652"/>
      <c r="I227" s="652"/>
      <c r="J227" s="652"/>
      <c r="K227" s="652"/>
      <c r="L227" s="652"/>
      <c r="M227" s="652"/>
      <c r="N227" s="652"/>
      <c r="O227" s="652"/>
      <c r="P227" s="652"/>
      <c r="Q227" s="652"/>
      <c r="R227" s="652"/>
      <c r="S227" s="652"/>
      <c r="T227" s="652"/>
      <c r="U227" s="652"/>
      <c r="V227" s="652"/>
      <c r="W227" s="652"/>
      <c r="X227" s="652"/>
      <c r="Y227" s="652"/>
      <c r="Z227" s="652"/>
      <c r="AA227" s="652"/>
      <c r="AB227" s="652"/>
      <c r="AC227" s="652"/>
      <c r="AD227" s="652"/>
      <c r="AE227" s="652"/>
      <c r="AF227" s="652"/>
      <c r="AG227" s="652"/>
      <c r="AH227" s="652"/>
      <c r="AI227" s="652"/>
      <c r="AJ227" s="652"/>
      <c r="AK227" s="652"/>
    </row>
    <row r="228" spans="1:37">
      <c r="A228" s="652"/>
      <c r="B228" s="652"/>
      <c r="C228" s="652"/>
      <c r="D228" s="652"/>
      <c r="E228" s="652"/>
      <c r="F228" s="652"/>
      <c r="G228" s="652"/>
      <c r="H228" s="652"/>
      <c r="I228" s="652"/>
      <c r="J228" s="652"/>
      <c r="K228" s="652"/>
      <c r="L228" s="652"/>
      <c r="M228" s="652"/>
      <c r="N228" s="652"/>
      <c r="O228" s="652"/>
      <c r="P228" s="652"/>
      <c r="Q228" s="652"/>
      <c r="R228" s="652"/>
      <c r="S228" s="652"/>
      <c r="T228" s="652"/>
      <c r="U228" s="652"/>
      <c r="V228" s="652"/>
      <c r="W228" s="652"/>
      <c r="X228" s="652"/>
      <c r="Y228" s="652"/>
      <c r="Z228" s="652"/>
      <c r="AA228" s="652"/>
      <c r="AB228" s="652"/>
      <c r="AC228" s="652"/>
      <c r="AD228" s="652"/>
      <c r="AE228" s="652"/>
      <c r="AF228" s="652"/>
      <c r="AG228" s="652"/>
      <c r="AH228" s="652"/>
      <c r="AI228" s="652"/>
      <c r="AJ228" s="652"/>
      <c r="AK228" s="652"/>
    </row>
    <row r="229" spans="1:37">
      <c r="A229" s="652"/>
      <c r="B229" s="652"/>
      <c r="C229" s="652"/>
      <c r="D229" s="652"/>
      <c r="E229" s="652"/>
      <c r="F229" s="652"/>
      <c r="G229" s="652"/>
      <c r="H229" s="652"/>
      <c r="I229" s="652"/>
      <c r="J229" s="652"/>
      <c r="K229" s="652"/>
      <c r="L229" s="652"/>
      <c r="M229" s="652"/>
      <c r="N229" s="652"/>
      <c r="O229" s="652"/>
      <c r="P229" s="652"/>
      <c r="Q229" s="652"/>
      <c r="R229" s="652"/>
      <c r="S229" s="652"/>
      <c r="T229" s="652"/>
      <c r="U229" s="652"/>
      <c r="V229" s="652"/>
      <c r="W229" s="652"/>
      <c r="X229" s="652"/>
      <c r="Y229" s="652"/>
      <c r="Z229" s="652"/>
      <c r="AA229" s="652"/>
      <c r="AB229" s="652"/>
      <c r="AC229" s="652"/>
      <c r="AD229" s="652"/>
      <c r="AE229" s="652"/>
      <c r="AF229" s="652"/>
      <c r="AG229" s="652"/>
      <c r="AH229" s="652"/>
      <c r="AI229" s="652"/>
      <c r="AJ229" s="652"/>
      <c r="AK229" s="652"/>
    </row>
    <row r="230" spans="1:37">
      <c r="A230" s="652"/>
      <c r="B230" s="652"/>
      <c r="C230" s="652"/>
      <c r="D230" s="652"/>
      <c r="E230" s="652"/>
      <c r="F230" s="652"/>
      <c r="G230" s="652"/>
      <c r="H230" s="652"/>
      <c r="I230" s="652"/>
      <c r="J230" s="652"/>
      <c r="K230" s="652"/>
      <c r="L230" s="652"/>
      <c r="M230" s="652"/>
      <c r="N230" s="652"/>
      <c r="O230" s="652"/>
      <c r="P230" s="652"/>
      <c r="Q230" s="652"/>
      <c r="R230" s="652"/>
      <c r="S230" s="652"/>
      <c r="T230" s="652"/>
      <c r="U230" s="652"/>
      <c r="V230" s="652"/>
      <c r="W230" s="652"/>
      <c r="X230" s="652"/>
      <c r="Y230" s="652"/>
      <c r="Z230" s="652"/>
      <c r="AA230" s="652"/>
      <c r="AB230" s="652"/>
      <c r="AC230" s="652"/>
      <c r="AD230" s="652"/>
      <c r="AE230" s="652"/>
      <c r="AF230" s="652"/>
      <c r="AG230" s="652"/>
      <c r="AH230" s="652"/>
      <c r="AI230" s="652"/>
      <c r="AJ230" s="652"/>
      <c r="AK230" s="652"/>
    </row>
    <row r="231" spans="1:37">
      <c r="A231" s="652"/>
      <c r="B231" s="652"/>
      <c r="C231" s="652"/>
      <c r="D231" s="652"/>
      <c r="E231" s="652"/>
      <c r="F231" s="652"/>
      <c r="G231" s="652"/>
      <c r="H231" s="652"/>
      <c r="I231" s="652"/>
      <c r="J231" s="652"/>
      <c r="K231" s="652"/>
      <c r="L231" s="652"/>
      <c r="M231" s="652"/>
      <c r="N231" s="652"/>
      <c r="O231" s="652"/>
      <c r="P231" s="652"/>
      <c r="Q231" s="652"/>
      <c r="R231" s="652"/>
      <c r="S231" s="652"/>
      <c r="T231" s="652"/>
      <c r="U231" s="652"/>
      <c r="V231" s="652"/>
      <c r="W231" s="652"/>
      <c r="X231" s="652"/>
      <c r="Y231" s="652"/>
      <c r="Z231" s="652"/>
      <c r="AA231" s="652"/>
      <c r="AB231" s="652"/>
      <c r="AC231" s="652"/>
      <c r="AD231" s="652"/>
      <c r="AE231" s="652"/>
      <c r="AF231" s="652"/>
      <c r="AG231" s="652"/>
      <c r="AH231" s="652"/>
      <c r="AI231" s="652"/>
      <c r="AJ231" s="652"/>
      <c r="AK231" s="652"/>
    </row>
    <row r="232" spans="1:37">
      <c r="A232" s="652"/>
      <c r="B232" s="652"/>
      <c r="C232" s="652"/>
      <c r="D232" s="652"/>
      <c r="E232" s="652"/>
      <c r="F232" s="652"/>
      <c r="G232" s="652"/>
      <c r="H232" s="652"/>
      <c r="I232" s="652"/>
      <c r="J232" s="652"/>
      <c r="K232" s="652"/>
      <c r="L232" s="652"/>
      <c r="M232" s="652"/>
      <c r="N232" s="652"/>
      <c r="O232" s="652"/>
      <c r="P232" s="652"/>
      <c r="Q232" s="652"/>
      <c r="R232" s="652"/>
      <c r="S232" s="652"/>
      <c r="T232" s="652"/>
      <c r="U232" s="652"/>
      <c r="V232" s="652"/>
      <c r="W232" s="652"/>
      <c r="X232" s="652"/>
      <c r="Y232" s="652"/>
      <c r="Z232" s="652"/>
      <c r="AA232" s="652"/>
      <c r="AB232" s="652"/>
      <c r="AC232" s="652"/>
      <c r="AD232" s="652"/>
      <c r="AE232" s="652"/>
      <c r="AF232" s="652"/>
      <c r="AG232" s="652"/>
      <c r="AH232" s="652"/>
      <c r="AI232" s="652"/>
      <c r="AJ232" s="652"/>
      <c r="AK232" s="652"/>
    </row>
    <row r="233" spans="1:37">
      <c r="A233" s="652"/>
      <c r="B233" s="652"/>
      <c r="C233" s="652"/>
      <c r="D233" s="652"/>
      <c r="E233" s="652"/>
      <c r="F233" s="652"/>
      <c r="G233" s="652"/>
      <c r="H233" s="652"/>
      <c r="I233" s="652"/>
      <c r="J233" s="652"/>
      <c r="K233" s="652"/>
      <c r="L233" s="652"/>
      <c r="M233" s="652"/>
      <c r="N233" s="652"/>
      <c r="O233" s="652"/>
      <c r="P233" s="652"/>
      <c r="Q233" s="652"/>
      <c r="R233" s="652"/>
      <c r="S233" s="652"/>
      <c r="T233" s="652"/>
      <c r="U233" s="652"/>
      <c r="V233" s="652"/>
      <c r="W233" s="652"/>
      <c r="X233" s="652"/>
      <c r="Y233" s="652"/>
      <c r="Z233" s="652"/>
      <c r="AA233" s="652"/>
      <c r="AB233" s="652"/>
      <c r="AC233" s="652"/>
      <c r="AD233" s="652"/>
      <c r="AE233" s="652"/>
      <c r="AF233" s="652"/>
      <c r="AG233" s="652"/>
      <c r="AH233" s="652"/>
      <c r="AI233" s="652"/>
      <c r="AJ233" s="652"/>
      <c r="AK233" s="652"/>
    </row>
    <row r="234" spans="1:37">
      <c r="A234" s="652"/>
      <c r="B234" s="652"/>
      <c r="C234" s="652"/>
      <c r="D234" s="652"/>
      <c r="E234" s="652"/>
      <c r="F234" s="652"/>
      <c r="G234" s="652"/>
      <c r="H234" s="652"/>
      <c r="I234" s="652"/>
      <c r="J234" s="652"/>
      <c r="K234" s="652"/>
      <c r="L234" s="652"/>
      <c r="M234" s="652"/>
      <c r="N234" s="652"/>
      <c r="O234" s="652"/>
      <c r="P234" s="652"/>
      <c r="Q234" s="652"/>
      <c r="R234" s="652"/>
      <c r="S234" s="652"/>
      <c r="T234" s="652"/>
      <c r="U234" s="652"/>
      <c r="V234" s="652"/>
      <c r="W234" s="652"/>
      <c r="X234" s="652"/>
      <c r="Y234" s="652"/>
      <c r="Z234" s="652"/>
      <c r="AA234" s="652"/>
      <c r="AB234" s="652"/>
      <c r="AC234" s="652"/>
      <c r="AD234" s="652"/>
      <c r="AE234" s="652"/>
      <c r="AF234" s="652"/>
      <c r="AG234" s="652"/>
      <c r="AH234" s="652"/>
      <c r="AI234" s="652"/>
      <c r="AJ234" s="652"/>
      <c r="AK234" s="652"/>
    </row>
    <row r="235" spans="1:37">
      <c r="A235" s="652"/>
      <c r="B235" s="652"/>
      <c r="C235" s="652"/>
      <c r="D235" s="652"/>
      <c r="E235" s="652"/>
      <c r="F235" s="652"/>
      <c r="G235" s="652"/>
      <c r="H235" s="652"/>
      <c r="I235" s="652"/>
      <c r="J235" s="652"/>
      <c r="K235" s="652"/>
      <c r="L235" s="652"/>
      <c r="M235" s="652"/>
      <c r="N235" s="652"/>
      <c r="O235" s="652"/>
      <c r="P235" s="652"/>
      <c r="Q235" s="652"/>
      <c r="R235" s="652"/>
      <c r="S235" s="652"/>
      <c r="T235" s="652"/>
      <c r="U235" s="652"/>
      <c r="V235" s="652"/>
      <c r="W235" s="652"/>
      <c r="X235" s="652"/>
      <c r="Y235" s="652"/>
      <c r="Z235" s="652"/>
      <c r="AA235" s="652"/>
      <c r="AB235" s="652"/>
      <c r="AC235" s="652"/>
      <c r="AD235" s="652"/>
      <c r="AE235" s="652"/>
      <c r="AF235" s="652"/>
      <c r="AG235" s="652"/>
      <c r="AH235" s="652"/>
      <c r="AI235" s="652"/>
      <c r="AJ235" s="652"/>
      <c r="AK235" s="652"/>
    </row>
  </sheetData>
  <sheetProtection password="DEC5" sheet="1" objects="1" scenarios="1" selectLockedCells="1"/>
  <mergeCells count="104">
    <mergeCell ref="AI26:AI29"/>
    <mergeCell ref="AJ26:AJ29"/>
    <mergeCell ref="AI22:AI25"/>
    <mergeCell ref="AJ22:AJ25"/>
    <mergeCell ref="AK30:AK33"/>
    <mergeCell ref="A26:A29"/>
    <mergeCell ref="B26:D29"/>
    <mergeCell ref="E26:Q29"/>
    <mergeCell ref="R26:Z29"/>
    <mergeCell ref="AA26:AD29"/>
    <mergeCell ref="AE26:AE29"/>
    <mergeCell ref="AF26:AF29"/>
    <mergeCell ref="AG26:AG29"/>
    <mergeCell ref="AH26:AH29"/>
    <mergeCell ref="AK26:AK29"/>
    <mergeCell ref="A30:A33"/>
    <mergeCell ref="B30:D33"/>
    <mergeCell ref="E30:Q33"/>
    <mergeCell ref="R30:Z33"/>
    <mergeCell ref="AA30:AD33"/>
    <mergeCell ref="AE30:AE33"/>
    <mergeCell ref="AI30:AI33"/>
    <mergeCell ref="AJ30:AJ33"/>
    <mergeCell ref="AF30:AF33"/>
    <mergeCell ref="AG30:AG33"/>
    <mergeCell ref="AH30:AH33"/>
    <mergeCell ref="AE22:AE25"/>
    <mergeCell ref="AF22:AF25"/>
    <mergeCell ref="AG22:AG25"/>
    <mergeCell ref="AH22:AH25"/>
    <mergeCell ref="AK22:AK25"/>
    <mergeCell ref="A18:A21"/>
    <mergeCell ref="B18:D21"/>
    <mergeCell ref="E18:Q21"/>
    <mergeCell ref="R18:Z21"/>
    <mergeCell ref="AA18:AD21"/>
    <mergeCell ref="AI18:AI21"/>
    <mergeCell ref="AJ18:AJ21"/>
    <mergeCell ref="AK18:AK21"/>
    <mergeCell ref="A22:A25"/>
    <mergeCell ref="B22:D25"/>
    <mergeCell ref="E22:Q25"/>
    <mergeCell ref="R22:Z25"/>
    <mergeCell ref="AA22:AD25"/>
    <mergeCell ref="AE18:AE21"/>
    <mergeCell ref="AF18:AF21"/>
    <mergeCell ref="AG18:AG21"/>
    <mergeCell ref="AH18:AH21"/>
    <mergeCell ref="AJ10:AJ13"/>
    <mergeCell ref="AA7:AD9"/>
    <mergeCell ref="AE7:AE9"/>
    <mergeCell ref="AF7:AK8"/>
    <mergeCell ref="AF10:AF13"/>
    <mergeCell ref="AK10:AK13"/>
    <mergeCell ref="AI14:AI17"/>
    <mergeCell ref="AJ14:AJ17"/>
    <mergeCell ref="AK14:AK17"/>
    <mergeCell ref="AG10:AG13"/>
    <mergeCell ref="AH10:AH13"/>
    <mergeCell ref="AI10:AI13"/>
    <mergeCell ref="A7:A9"/>
    <mergeCell ref="B7:D9"/>
    <mergeCell ref="E7:Q9"/>
    <mergeCell ref="R7:Z9"/>
    <mergeCell ref="AF14:AF17"/>
    <mergeCell ref="AG14:AG17"/>
    <mergeCell ref="AH14:AH17"/>
    <mergeCell ref="AA4:AD5"/>
    <mergeCell ref="C4:D4"/>
    <mergeCell ref="E4:G4"/>
    <mergeCell ref="H4:Q4"/>
    <mergeCell ref="R4:V4"/>
    <mergeCell ref="A10:A13"/>
    <mergeCell ref="B10:D13"/>
    <mergeCell ref="E10:Q13"/>
    <mergeCell ref="R10:Z13"/>
    <mergeCell ref="AA10:AD13"/>
    <mergeCell ref="AE10:AE13"/>
    <mergeCell ref="A14:A17"/>
    <mergeCell ref="B14:D17"/>
    <mergeCell ref="E14:Q17"/>
    <mergeCell ref="R14:Z17"/>
    <mergeCell ref="AA14:AD17"/>
    <mergeCell ref="AE14:AE17"/>
    <mergeCell ref="AA1:AD1"/>
    <mergeCell ref="AF4:AK4"/>
    <mergeCell ref="A5:B5"/>
    <mergeCell ref="C5:D5"/>
    <mergeCell ref="E5:G5"/>
    <mergeCell ref="H5:Q5"/>
    <mergeCell ref="R5:V5"/>
    <mergeCell ref="W5:Z5"/>
    <mergeCell ref="AF5:AK5"/>
    <mergeCell ref="A4:B4"/>
    <mergeCell ref="W4:Z4"/>
    <mergeCell ref="AE1:AF1"/>
    <mergeCell ref="A2:B3"/>
    <mergeCell ref="C2:D3"/>
    <mergeCell ref="AA2:AC2"/>
    <mergeCell ref="AF2:AG2"/>
    <mergeCell ref="AA3:AE3"/>
    <mergeCell ref="AF3:AK3"/>
    <mergeCell ref="A1:D1"/>
    <mergeCell ref="E1:Z3"/>
  </mergeCells>
  <phoneticPr fontId="0" type="noConversion"/>
  <pageMargins left="0.23622047244094491" right="0.23622047244094491" top="0.74803149606299213" bottom="0.74803149606299213" header="0.31496062992125984" footer="0.31496062992125984"/>
  <pageSetup paperSize="9" orientation="landscape" verticalDpi="0" r:id="rId1"/>
  <headerFooter>
    <oddFooter>&amp;RRevision 05</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H24"/>
  <sheetViews>
    <sheetView workbookViewId="0">
      <selection activeCell="H15" sqref="H15"/>
    </sheetView>
  </sheetViews>
  <sheetFormatPr baseColWidth="10" defaultColWidth="10.28515625" defaultRowHeight="14.25"/>
  <cols>
    <col min="1" max="1" width="4.28515625" style="118" customWidth="1"/>
    <col min="2" max="2" width="18" style="119" customWidth="1"/>
    <col min="3" max="3" width="19" style="119" customWidth="1"/>
    <col min="4" max="4" width="13.140625" style="119" customWidth="1"/>
    <col min="5" max="5" width="34.28515625" style="118" customWidth="1"/>
    <col min="6" max="7" width="10.28515625" style="118" customWidth="1"/>
    <col min="8" max="8" width="37" style="118" customWidth="1"/>
    <col min="9" max="9" width="35.28515625" style="118" customWidth="1"/>
    <col min="10" max="10" width="57.140625" style="118" customWidth="1"/>
    <col min="11" max="16384" width="10.28515625" style="118"/>
  </cols>
  <sheetData>
    <row r="1" spans="1:7" ht="15" thickBot="1"/>
    <row r="2" spans="1:7" ht="35.25" customHeight="1" thickBot="1">
      <c r="B2" s="629" t="s">
        <v>538</v>
      </c>
      <c r="C2" s="630"/>
      <c r="D2" s="630"/>
      <c r="E2" s="631"/>
    </row>
    <row r="3" spans="1:7" ht="15">
      <c r="A3" s="120"/>
      <c r="B3" s="121" t="s">
        <v>539</v>
      </c>
      <c r="C3" s="632" t="s">
        <v>540</v>
      </c>
      <c r="D3" s="633"/>
      <c r="E3" s="634"/>
    </row>
    <row r="4" spans="1:7">
      <c r="A4" s="120"/>
      <c r="B4" s="122">
        <v>10</v>
      </c>
      <c r="C4" s="635" t="s">
        <v>541</v>
      </c>
      <c r="D4" s="636"/>
      <c r="E4" s="637"/>
    </row>
    <row r="5" spans="1:7">
      <c r="A5" s="120"/>
      <c r="B5" s="122">
        <v>8</v>
      </c>
      <c r="C5" s="635" t="s">
        <v>542</v>
      </c>
      <c r="D5" s="636"/>
      <c r="E5" s="637"/>
    </row>
    <row r="6" spans="1:7">
      <c r="A6" s="120"/>
      <c r="B6" s="122">
        <v>6</v>
      </c>
      <c r="C6" s="635" t="s">
        <v>543</v>
      </c>
      <c r="D6" s="636"/>
      <c r="E6" s="637"/>
    </row>
    <row r="7" spans="1:7">
      <c r="A7" s="120"/>
      <c r="B7" s="122">
        <v>4</v>
      </c>
      <c r="C7" s="635" t="s">
        <v>544</v>
      </c>
      <c r="D7" s="636"/>
      <c r="E7" s="637"/>
    </row>
    <row r="8" spans="1:7" ht="15" thickBot="1">
      <c r="A8" s="120"/>
      <c r="B8" s="123">
        <v>0</v>
      </c>
      <c r="C8" s="620" t="s">
        <v>545</v>
      </c>
      <c r="D8" s="621"/>
      <c r="E8" s="622"/>
    </row>
    <row r="9" spans="1:7" ht="34.5" customHeight="1" thickBot="1">
      <c r="B9" s="623" t="s">
        <v>546</v>
      </c>
      <c r="C9" s="624"/>
      <c r="D9" s="624"/>
      <c r="E9" s="625"/>
      <c r="F9" s="120"/>
    </row>
    <row r="11" spans="1:7" ht="15" thickBot="1"/>
    <row r="12" spans="1:7" ht="43.5" thickBot="1">
      <c r="B12" s="124" t="s">
        <v>547</v>
      </c>
      <c r="C12" s="125" t="s">
        <v>548</v>
      </c>
      <c r="D12" s="126" t="s">
        <v>549</v>
      </c>
    </row>
    <row r="13" spans="1:7" ht="14.25" customHeight="1">
      <c r="B13" s="127" t="s">
        <v>550</v>
      </c>
      <c r="C13" s="128" t="s">
        <v>551</v>
      </c>
      <c r="D13" s="129" t="s">
        <v>552</v>
      </c>
      <c r="E13" s="626" t="s">
        <v>553</v>
      </c>
      <c r="F13" s="627"/>
      <c r="G13" s="628"/>
    </row>
    <row r="14" spans="1:7">
      <c r="B14" s="130" t="s">
        <v>554</v>
      </c>
      <c r="C14" s="131" t="s">
        <v>555</v>
      </c>
      <c r="D14" s="132" t="s">
        <v>556</v>
      </c>
      <c r="E14" s="606" t="s">
        <v>557</v>
      </c>
      <c r="F14" s="607"/>
      <c r="G14" s="608"/>
    </row>
    <row r="15" spans="1:7">
      <c r="B15" s="130" t="s">
        <v>558</v>
      </c>
      <c r="C15" s="131" t="s">
        <v>559</v>
      </c>
      <c r="D15" s="132" t="s">
        <v>560</v>
      </c>
      <c r="E15" s="606" t="s">
        <v>561</v>
      </c>
      <c r="F15" s="607"/>
      <c r="G15" s="608"/>
    </row>
    <row r="16" spans="1:7" ht="15" customHeight="1" thickBot="1">
      <c r="B16" s="133" t="s">
        <v>562</v>
      </c>
      <c r="C16" s="134" t="s">
        <v>563</v>
      </c>
      <c r="D16" s="135" t="s">
        <v>564</v>
      </c>
      <c r="E16" s="617" t="s">
        <v>565</v>
      </c>
      <c r="F16" s="618"/>
      <c r="G16" s="619"/>
    </row>
    <row r="18" spans="2:8" ht="15" thickBot="1"/>
    <row r="19" spans="2:8" ht="30.75" customHeight="1" thickBot="1">
      <c r="B19" s="136" t="s">
        <v>566</v>
      </c>
      <c r="C19" s="609" t="s">
        <v>567</v>
      </c>
      <c r="D19" s="609"/>
      <c r="E19" s="610"/>
      <c r="F19" s="611" t="s">
        <v>568</v>
      </c>
      <c r="G19" s="609"/>
      <c r="H19" s="612"/>
    </row>
    <row r="20" spans="2:8">
      <c r="B20" s="137">
        <v>10</v>
      </c>
      <c r="C20" s="613" t="s">
        <v>569</v>
      </c>
      <c r="D20" s="613"/>
      <c r="E20" s="614"/>
      <c r="F20" s="615" t="s">
        <v>570</v>
      </c>
      <c r="G20" s="613"/>
      <c r="H20" s="616"/>
    </row>
    <row r="21" spans="2:8" ht="58.5" customHeight="1">
      <c r="B21" s="138">
        <v>8</v>
      </c>
      <c r="C21" s="602" t="s">
        <v>571</v>
      </c>
      <c r="D21" s="602"/>
      <c r="E21" s="603"/>
      <c r="F21" s="604" t="s">
        <v>572</v>
      </c>
      <c r="G21" s="602"/>
      <c r="H21" s="605"/>
    </row>
    <row r="22" spans="2:8">
      <c r="B22" s="138">
        <v>6</v>
      </c>
      <c r="C22" s="602" t="s">
        <v>573</v>
      </c>
      <c r="D22" s="602"/>
      <c r="E22" s="603"/>
      <c r="F22" s="604" t="s">
        <v>574</v>
      </c>
      <c r="G22" s="602"/>
      <c r="H22" s="605"/>
    </row>
    <row r="23" spans="2:8" ht="60.75" customHeight="1">
      <c r="B23" s="138">
        <v>4</v>
      </c>
      <c r="C23" s="602" t="s">
        <v>537</v>
      </c>
      <c r="D23" s="602"/>
      <c r="E23" s="603"/>
      <c r="F23" s="604"/>
      <c r="G23" s="602"/>
      <c r="H23" s="605"/>
    </row>
    <row r="24" spans="2:8" ht="72" customHeight="1" thickBot="1">
      <c r="B24" s="139">
        <v>0</v>
      </c>
      <c r="C24" s="598" t="s">
        <v>575</v>
      </c>
      <c r="D24" s="598"/>
      <c r="E24" s="599"/>
      <c r="F24" s="600" t="s">
        <v>576</v>
      </c>
      <c r="G24" s="598"/>
      <c r="H24" s="601"/>
    </row>
  </sheetData>
  <sheetProtection password="E346" sheet="1" objects="1" scenarios="1"/>
  <mergeCells count="23">
    <mergeCell ref="C8:E8"/>
    <mergeCell ref="B9:E9"/>
    <mergeCell ref="E13:G13"/>
    <mergeCell ref="B2:E2"/>
    <mergeCell ref="C3:E3"/>
    <mergeCell ref="C4:E4"/>
    <mergeCell ref="C5:E5"/>
    <mergeCell ref="C6:E6"/>
    <mergeCell ref="C7:E7"/>
    <mergeCell ref="E14:G14"/>
    <mergeCell ref="E15:G15"/>
    <mergeCell ref="C19:E19"/>
    <mergeCell ref="F19:H19"/>
    <mergeCell ref="C20:E20"/>
    <mergeCell ref="F20:H20"/>
    <mergeCell ref="E16:G16"/>
    <mergeCell ref="C24:E24"/>
    <mergeCell ref="F24:H24"/>
    <mergeCell ref="C21:E21"/>
    <mergeCell ref="F21:H21"/>
    <mergeCell ref="C22:E22"/>
    <mergeCell ref="F22:H23"/>
    <mergeCell ref="C23:E23"/>
  </mergeCells>
  <phoneticPr fontId="28" type="noConversion"/>
  <pageMargins left="0.78740157480314965" right="0.78740157480314965" top="0.98425196850393704" bottom="0.98425196850393704" header="0.51181102362204722" footer="0.31496062992125984"/>
  <pageSetup paperSize="9" scale="80" orientation="landscape" r:id="rId1"/>
  <headerFooter alignWithMargins="0">
    <oddFooter>&amp;RRevision 05</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Blatt1</vt:lpstr>
      <vt:lpstr>Blatt2</vt:lpstr>
      <vt:lpstr>Blatt3</vt:lpstr>
      <vt:lpstr>Audit</vt:lpstr>
      <vt:lpstr>Maßnahmen</vt:lpstr>
      <vt:lpstr>Erläuterungen</vt:lpstr>
      <vt:lpstr>Audit!Druckbereich</vt:lpstr>
      <vt:lpstr>Blatt1!Druckbereich</vt:lpstr>
      <vt:lpstr>Blatt2!Druckbereich</vt:lpstr>
      <vt:lpstr>Blatt3!Druckbereich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Thyen, Hermann-Josef</dc:creator>
  <cp:lastModifiedBy>KRONE</cp:lastModifiedBy>
  <cp:lastPrinted>2012-08-17T04:50:09Z</cp:lastPrinted>
  <dcterms:created xsi:type="dcterms:W3CDTF">2008-12-18T10:54:24Z</dcterms:created>
  <dcterms:modified xsi:type="dcterms:W3CDTF">2012-09-12T13:39:36Z</dcterms:modified>
</cp:coreProperties>
</file>